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E:\BEPC Back up\2026 Agendas\Audit 2025-2026\"/>
    </mc:Choice>
  </mc:AlternateContent>
  <xr:revisionPtr revIDLastSave="0" documentId="13_ncr:1_{24A5CD41-00ED-4697-B101-431BA2DE09B8}" xr6:coauthVersionLast="47" xr6:coauthVersionMax="47" xr10:uidLastSave="{00000000-0000-0000-0000-000000000000}"/>
  <bookViews>
    <workbookView xWindow="-108" yWindow="-108" windowWidth="23256" windowHeight="12456" xr2:uid="{00000000-000D-0000-FFFF-FFFF00000000}"/>
  </bookViews>
  <sheets>
    <sheet name="Significant variances"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6" i="2" l="1"/>
  <c r="G87" i="2"/>
  <c r="G82" i="2"/>
  <c r="G83" i="2"/>
  <c r="G84" i="2"/>
  <c r="G85" i="2"/>
  <c r="G81" i="2"/>
  <c r="G39" i="2"/>
  <c r="G38" i="2"/>
  <c r="G25" i="2"/>
  <c r="G21" i="2"/>
  <c r="H21" i="2" s="1"/>
  <c r="G96" i="2"/>
  <c r="G95" i="2"/>
  <c r="G94" i="2"/>
  <c r="G93" i="2"/>
  <c r="G92" i="2"/>
  <c r="G90" i="2"/>
  <c r="H90" i="2" s="1"/>
  <c r="G73" i="2"/>
  <c r="G72" i="2"/>
  <c r="G71" i="2"/>
  <c r="G70" i="2"/>
  <c r="G69" i="2"/>
  <c r="G67" i="2"/>
  <c r="H67" i="2" s="1"/>
  <c r="G62" i="2"/>
  <c r="G61" i="2"/>
  <c r="G60" i="2"/>
  <c r="G59" i="2"/>
  <c r="G58" i="2"/>
  <c r="G56" i="2"/>
  <c r="H56" i="2" s="1"/>
  <c r="G51" i="2"/>
  <c r="G50" i="2"/>
  <c r="G49" i="2"/>
  <c r="G48" i="2"/>
  <c r="G47" i="2"/>
  <c r="G45" i="2"/>
  <c r="H45" i="2" s="1"/>
  <c r="G40" i="2"/>
  <c r="G37" i="2"/>
  <c r="G36" i="2"/>
  <c r="G35" i="2"/>
  <c r="G34" i="2"/>
  <c r="G32" i="2"/>
  <c r="G27" i="2"/>
  <c r="G24" i="2"/>
  <c r="G26" i="2"/>
  <c r="G79" i="2"/>
  <c r="G23" i="2"/>
  <c r="G97" i="2" l="1"/>
  <c r="H97" i="2" s="1"/>
  <c r="I97" i="2" s="1"/>
  <c r="G41" i="2"/>
  <c r="G74" i="2"/>
  <c r="H74" i="2" s="1"/>
  <c r="I74" i="2" s="1"/>
  <c r="H32" i="2"/>
  <c r="H86" i="2"/>
  <c r="I86" i="2" s="1"/>
  <c r="G63" i="2"/>
  <c r="H63" i="2" s="1"/>
  <c r="I63" i="2" s="1"/>
  <c r="G52" i="2"/>
  <c r="H52" i="2" s="1"/>
  <c r="I52" i="2" s="1"/>
  <c r="G28" i="2"/>
  <c r="H79" i="2"/>
  <c r="H41" i="2" l="1"/>
  <c r="I41" i="2" s="1"/>
  <c r="H28" i="2"/>
  <c r="I28" i="2" s="1"/>
</calcChain>
</file>

<file path=xl/sharedStrings.xml><?xml version="1.0" encoding="utf-8"?>
<sst xmlns="http://schemas.openxmlformats.org/spreadsheetml/2006/main" count="70" uniqueCount="70">
  <si>
    <t>Item</t>
  </si>
  <si>
    <t>Difference</t>
  </si>
  <si>
    <t>Box 2: Precept or Rates and levies</t>
  </si>
  <si>
    <t>Box 3: Total other receipts</t>
  </si>
  <si>
    <t>Box 4: Staff costs</t>
  </si>
  <si>
    <t>Box 5: Loan interest/capital repayments</t>
  </si>
  <si>
    <t>Box 6: Other payments</t>
  </si>
  <si>
    <t>Box 9: Fixed assets plus long-term investments</t>
  </si>
  <si>
    <t>Box 10: Total borrowings</t>
  </si>
  <si>
    <t>%</t>
  </si>
  <si>
    <t>Additional comments / explanations</t>
  </si>
  <si>
    <t>Instructions for completing this template:</t>
  </si>
  <si>
    <t>Please note that for fixed assets, regardless of the percentage change in the figure, an explanation is required for the movement.</t>
  </si>
  <si>
    <t>2024-25</t>
  </si>
  <si>
    <t>Statement of Variances - Year ended 31 March 2026</t>
  </si>
  <si>
    <t>1. Enter figures per the AGAR in the cells highlighted in light blue. This will automatically calculate a difference and a percentage change between years.</t>
  </si>
  <si>
    <t>2. If the variance is within 15%, no explanation is required (except fixed assets). However, if it is outside this threshold, the percentage difference will highlight in yellow and an explanation is required.</t>
  </si>
  <si>
    <t>2025-26</t>
  </si>
  <si>
    <t>Forvis Mazars 2026 all rights reserved</t>
  </si>
  <si>
    <t>4. Once a sufficient explanation has been given to bring the percentage within 15% between years, the percentage difference cell will highlight as 'green' in the 'explained' line.</t>
  </si>
  <si>
    <t>Box 2: Precept or Rates and levies (explained)</t>
  </si>
  <si>
    <t>Box 3: Total other receipts (explained)</t>
  </si>
  <si>
    <t>Box 4: Staff costs (explained)</t>
  </si>
  <si>
    <t>Box 5: Loan interest/capital repayments (explained)</t>
  </si>
  <si>
    <t>Box 6: Other payments (explained)</t>
  </si>
  <si>
    <t>Box 9: Fixed assets plus long-term investments (explained)</t>
  </si>
  <si>
    <t>Box 10: Total borrowings (explained)</t>
  </si>
  <si>
    <t>3. Explanations should be entered in the 'Item' column within each section, quantified as appropriate. This will automatically calculate the remaining difference and the percentage unexplained. There is additional space in the 'Additional comments/explanations' column, where a more detail explanation can be provided for the movement between years.</t>
  </si>
  <si>
    <t>Guidance: please consider any movements in other payments and whether these may impact the movement in fixed assets in Box 9 below.</t>
  </si>
  <si>
    <t>gyufuthdc</t>
  </si>
  <si>
    <t>Architecht fees for the New Cemetery Project</t>
  </si>
  <si>
    <t>Survey fees for the new cemetery project</t>
  </si>
  <si>
    <t>RFO staff until trianing complete</t>
  </si>
  <si>
    <t>Bank Interest</t>
  </si>
  <si>
    <t>Interest rate dropped plus less reserves to gain interst in bank</t>
  </si>
  <si>
    <t>Allotment rent</t>
  </si>
  <si>
    <t>two tenants were late paying their fee</t>
  </si>
  <si>
    <t>Asset management</t>
  </si>
  <si>
    <t>donation for a new bin received</t>
  </si>
  <si>
    <t>Insurance claim - bus shelter</t>
  </si>
  <si>
    <t>Insurnace claim - play equipment</t>
  </si>
  <si>
    <t>Cemetery Fees</t>
  </si>
  <si>
    <t>Project grants</t>
  </si>
  <si>
    <t>Bus shelter damaged in RTI</t>
  </si>
  <si>
    <t>More burials in this financial year</t>
  </si>
  <si>
    <t>less grants received</t>
  </si>
  <si>
    <t>Iaron attack on Playing equipment - damage repairs and replacement</t>
  </si>
  <si>
    <t xml:space="preserve">Administration </t>
  </si>
  <si>
    <t>New Play Equipment</t>
  </si>
  <si>
    <t>Insurnace receipt for Purchase of new Play equipment</t>
  </si>
  <si>
    <t>general flux of maintenance jobs</t>
  </si>
  <si>
    <t>previous year we had set up new website</t>
  </si>
  <si>
    <t>Ground Maintenance</t>
  </si>
  <si>
    <t>small increase to fees from contractor</t>
  </si>
  <si>
    <t>Village projects</t>
  </si>
  <si>
    <t>RFO</t>
  </si>
  <si>
    <t xml:space="preserve">RFO increased hours to cover Clerk sickness </t>
  </si>
  <si>
    <t>Cemetery recorder</t>
  </si>
  <si>
    <t>Clerk</t>
  </si>
  <si>
    <t>Clerk hours increased after period of sickness and SSP</t>
  </si>
  <si>
    <t>HMRC PAYE</t>
  </si>
  <si>
    <t>stayed the same</t>
  </si>
  <si>
    <t>PAYE varied with salaries</t>
  </si>
  <si>
    <t>Asset Maintnenace &amp; Cemetery</t>
  </si>
  <si>
    <t xml:space="preserve">Cemetery Fencing </t>
  </si>
  <si>
    <t xml:space="preserve">New Play Equipment </t>
  </si>
  <si>
    <t>Bus Shelter - destroyed in accident</t>
  </si>
  <si>
    <t>Playing Field bin and Allotment signs</t>
  </si>
  <si>
    <t>New Bus Shelter</t>
  </si>
  <si>
    <t>I have deleted the destroyed bus shelter from the asset list and replaced with the new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</si>
</sst>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
    <numFmt numFmtId="165" formatCode="#,##0.00_ ;[Red]\-#,##0.00\ "/>
  </numFmts>
  <fonts count="14" x14ac:knownFonts="1">
    <font>
      <sz val="10"/>
      <name val="Arial"/>
    </font>
    <font>
      <sz val="11"/>
      <name val="Arial"/>
      <family val="2"/>
    </font>
    <font>
      <sz val="10"/>
      <name val="Arial"/>
      <family val="2"/>
    </font>
    <font>
      <sz val="10"/>
      <name val="Arial"/>
      <family val="2"/>
    </font>
    <font>
      <b/>
      <sz val="11"/>
      <color theme="0"/>
      <name val="Arial"/>
      <family val="2"/>
    </font>
    <font>
      <b/>
      <sz val="11"/>
      <color theme="1"/>
      <name val="Arial"/>
      <family val="2"/>
    </font>
    <font>
      <sz val="8"/>
      <color theme="1"/>
      <name val="Arial"/>
      <family val="2"/>
    </font>
    <font>
      <b/>
      <sz val="14"/>
      <color rgb="FF0072CE"/>
      <name val="Arial"/>
      <family val="2"/>
    </font>
    <font>
      <b/>
      <sz val="11"/>
      <color rgb="FF464B4B"/>
      <name val="Arial"/>
      <family val="2"/>
    </font>
    <font>
      <sz val="11"/>
      <color rgb="FF464B4B"/>
      <name val="Arial"/>
      <family val="2"/>
    </font>
    <font>
      <sz val="8"/>
      <color rgb="FF464B4B"/>
      <name val="Arial"/>
      <family val="2"/>
    </font>
    <font>
      <b/>
      <sz val="11"/>
      <color rgb="FFFF0000"/>
      <name val="Arial"/>
      <family val="2"/>
    </font>
    <font>
      <i/>
      <sz val="11"/>
      <color rgb="FF464B4B"/>
      <name val="Arial"/>
      <family val="2"/>
    </font>
    <font>
      <sz val="11"/>
      <color rgb="FFFF0000"/>
      <name val="Arial"/>
      <family val="2"/>
    </font>
  </fonts>
  <fills count="9">
    <fill>
      <patternFill patternType="none"/>
    </fill>
    <fill>
      <patternFill patternType="gray125"/>
    </fill>
    <fill>
      <patternFill patternType="solid">
        <fgColor rgb="FFFFFFFF"/>
        <bgColor indexed="64"/>
      </patternFill>
    </fill>
    <fill>
      <patternFill patternType="solid">
        <fgColor rgb="FFD3D3D3"/>
        <bgColor indexed="64"/>
      </patternFill>
    </fill>
    <fill>
      <patternFill patternType="solid">
        <fgColor indexed="22"/>
        <bgColor indexed="64"/>
      </patternFill>
    </fill>
    <fill>
      <patternFill patternType="solid">
        <fgColor rgb="FFCCFFFF"/>
        <bgColor indexed="64"/>
      </patternFill>
    </fill>
    <fill>
      <patternFill patternType="solid">
        <fgColor rgb="FF4AA7B7"/>
        <bgColor indexed="64"/>
      </patternFill>
    </fill>
    <fill>
      <patternFill patternType="solid">
        <fgColor theme="0" tint="-0.14999847407452621"/>
        <bgColor indexed="64"/>
      </patternFill>
    </fill>
    <fill>
      <patternFill patternType="solid">
        <fgColor theme="0" tint="-0.249977111117893"/>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4">
    <xf numFmtId="0" fontId="0" fillId="0" borderId="0"/>
    <xf numFmtId="43" fontId="2" fillId="0" borderId="0" applyFont="0" applyFill="0" applyBorder="0" applyAlignment="0" applyProtection="0"/>
    <xf numFmtId="9" fontId="3" fillId="0" borderId="0" applyFont="0" applyFill="0" applyBorder="0" applyAlignment="0" applyProtection="0"/>
    <xf numFmtId="0" fontId="6" fillId="0" borderId="0"/>
  </cellStyleXfs>
  <cellXfs count="87">
    <xf numFmtId="0" fontId="0" fillId="0" borderId="0" xfId="0"/>
    <xf numFmtId="0" fontId="6" fillId="2" borderId="0" xfId="3" applyFill="1"/>
    <xf numFmtId="0" fontId="6" fillId="3" borderId="0" xfId="3" applyFill="1"/>
    <xf numFmtId="0" fontId="6" fillId="2" borderId="4" xfId="3" applyFill="1" applyBorder="1"/>
    <xf numFmtId="0" fontId="10" fillId="2" borderId="0" xfId="3" applyFont="1" applyFill="1"/>
    <xf numFmtId="0" fontId="10" fillId="3" borderId="0" xfId="3" applyFont="1" applyFill="1"/>
    <xf numFmtId="2" fontId="9" fillId="0" borderId="11" xfId="0" applyNumberFormat="1" applyFont="1" applyBorder="1" applyAlignment="1">
      <alignment vertical="center" wrapText="1"/>
    </xf>
    <xf numFmtId="2" fontId="9" fillId="0" borderId="9" xfId="0" applyNumberFormat="1" applyFont="1" applyBorder="1" applyAlignment="1">
      <alignment vertical="center" wrapText="1"/>
    </xf>
    <xf numFmtId="0" fontId="6" fillId="2" borderId="0" xfId="3" applyFill="1" applyAlignment="1">
      <alignment vertical="center"/>
    </xf>
    <xf numFmtId="0" fontId="6" fillId="2" borderId="4" xfId="3" applyFill="1" applyBorder="1" applyAlignment="1">
      <alignment vertical="center"/>
    </xf>
    <xf numFmtId="0" fontId="10" fillId="2" borderId="0" xfId="3" applyFont="1" applyFill="1" applyAlignment="1">
      <alignment vertical="center"/>
    </xf>
    <xf numFmtId="0" fontId="6" fillId="3" borderId="0" xfId="3" applyFill="1" applyAlignment="1">
      <alignment vertical="center"/>
    </xf>
    <xf numFmtId="0" fontId="7" fillId="2" borderId="0" xfId="0" applyFont="1" applyFill="1" applyAlignment="1">
      <alignment vertical="center"/>
    </xf>
    <xf numFmtId="0" fontId="1" fillId="2" borderId="0" xfId="0" applyFont="1" applyFill="1" applyAlignment="1">
      <alignment vertical="center"/>
    </xf>
    <xf numFmtId="0" fontId="5" fillId="2" borderId="0" xfId="0" applyFont="1" applyFill="1" applyAlignment="1">
      <alignment vertical="center"/>
    </xf>
    <xf numFmtId="0" fontId="9" fillId="2" borderId="0" xfId="0" applyFont="1" applyFill="1" applyAlignment="1">
      <alignment vertical="center"/>
    </xf>
    <xf numFmtId="0" fontId="9" fillId="0" borderId="0" xfId="0" applyFont="1" applyAlignment="1">
      <alignment vertical="center"/>
    </xf>
    <xf numFmtId="0" fontId="11" fillId="2" borderId="0" xfId="0" applyFont="1" applyFill="1" applyAlignment="1">
      <alignment vertical="center"/>
    </xf>
    <xf numFmtId="165" fontId="9" fillId="8" borderId="2" xfId="1" applyNumberFormat="1" applyFont="1" applyFill="1" applyBorder="1" applyAlignment="1" applyProtection="1">
      <alignment vertical="center"/>
    </xf>
    <xf numFmtId="165" fontId="9" fillId="0" borderId="2" xfId="1" applyNumberFormat="1" applyFont="1" applyBorder="1" applyAlignment="1" applyProtection="1">
      <alignment vertical="center"/>
    </xf>
    <xf numFmtId="165" fontId="9" fillId="0" borderId="2" xfId="1" applyNumberFormat="1" applyFont="1" applyFill="1" applyBorder="1" applyAlignment="1" applyProtection="1">
      <alignment vertical="center"/>
    </xf>
    <xf numFmtId="43" fontId="9" fillId="8" borderId="2" xfId="1" applyFont="1" applyFill="1" applyBorder="1" applyAlignment="1" applyProtection="1">
      <alignment vertical="center"/>
    </xf>
    <xf numFmtId="165" fontId="9" fillId="8" borderId="1" xfId="1" applyNumberFormat="1" applyFont="1" applyFill="1" applyBorder="1" applyAlignment="1" applyProtection="1">
      <alignment vertical="center"/>
    </xf>
    <xf numFmtId="165" fontId="9" fillId="0" borderId="1" xfId="1" applyNumberFormat="1" applyFont="1" applyBorder="1" applyAlignment="1" applyProtection="1">
      <alignment vertical="center"/>
    </xf>
    <xf numFmtId="43" fontId="9" fillId="8" borderId="1" xfId="1" applyFont="1" applyFill="1" applyBorder="1" applyAlignment="1" applyProtection="1">
      <alignment vertical="center"/>
    </xf>
    <xf numFmtId="165" fontId="10" fillId="2" borderId="0" xfId="3" applyNumberFormat="1" applyFont="1" applyFill="1" applyAlignment="1">
      <alignment vertical="center"/>
    </xf>
    <xf numFmtId="2" fontId="12" fillId="0" borderId="0" xfId="0" applyNumberFormat="1" applyFont="1" applyAlignment="1">
      <alignment vertical="center"/>
    </xf>
    <xf numFmtId="165" fontId="8" fillId="0" borderId="0" xfId="1" applyNumberFormat="1" applyFont="1" applyFill="1" applyBorder="1" applyAlignment="1" applyProtection="1">
      <alignment vertical="center"/>
    </xf>
    <xf numFmtId="164" fontId="8" fillId="0" borderId="0" xfId="2" applyNumberFormat="1" applyFont="1" applyFill="1" applyBorder="1" applyAlignment="1" applyProtection="1">
      <alignment vertical="center"/>
    </xf>
    <xf numFmtId="43" fontId="8" fillId="0" borderId="0" xfId="1" applyFont="1" applyFill="1" applyBorder="1" applyAlignment="1" applyProtection="1">
      <alignment vertical="center" wrapText="1"/>
    </xf>
    <xf numFmtId="0" fontId="10" fillId="2" borderId="0" xfId="3" applyFont="1" applyFill="1" applyAlignment="1">
      <alignment vertical="center" wrapText="1"/>
    </xf>
    <xf numFmtId="2" fontId="9" fillId="0" borderId="10" xfId="0" applyNumberFormat="1" applyFont="1" applyBorder="1" applyAlignment="1">
      <alignment vertical="center" wrapText="1"/>
    </xf>
    <xf numFmtId="2" fontId="9" fillId="0" borderId="8" xfId="0" applyNumberFormat="1" applyFont="1" applyBorder="1" applyAlignment="1">
      <alignment vertical="center" wrapText="1"/>
    </xf>
    <xf numFmtId="2" fontId="9" fillId="0" borderId="6" xfId="0" applyNumberFormat="1" applyFont="1" applyBorder="1" applyAlignment="1">
      <alignment vertical="center" wrapText="1"/>
    </xf>
    <xf numFmtId="165" fontId="9" fillId="8" borderId="5" xfId="1" applyNumberFormat="1" applyFont="1" applyFill="1" applyBorder="1" applyAlignment="1" applyProtection="1">
      <alignment vertical="center"/>
    </xf>
    <xf numFmtId="165" fontId="9" fillId="0" borderId="5" xfId="1" applyNumberFormat="1" applyFont="1" applyBorder="1" applyAlignment="1" applyProtection="1">
      <alignment vertical="center"/>
    </xf>
    <xf numFmtId="165" fontId="9" fillId="0" borderId="5" xfId="1" applyNumberFormat="1" applyFont="1" applyFill="1" applyBorder="1" applyAlignment="1" applyProtection="1">
      <alignment vertical="center"/>
    </xf>
    <xf numFmtId="43" fontId="9" fillId="8" borderId="5" xfId="1" applyFont="1" applyFill="1" applyBorder="1" applyAlignment="1" applyProtection="1">
      <alignment vertical="center"/>
    </xf>
    <xf numFmtId="2" fontId="9" fillId="0" borderId="7" xfId="0" applyNumberFormat="1" applyFont="1" applyBorder="1" applyAlignment="1">
      <alignment vertical="center" wrapText="1"/>
    </xf>
    <xf numFmtId="2" fontId="9" fillId="0" borderId="21" xfId="0" applyNumberFormat="1" applyFont="1" applyBorder="1" applyAlignment="1">
      <alignment vertical="center" wrapText="1"/>
    </xf>
    <xf numFmtId="165" fontId="9" fillId="8" borderId="22" xfId="1" applyNumberFormat="1" applyFont="1" applyFill="1" applyBorder="1" applyAlignment="1" applyProtection="1">
      <alignment vertical="center"/>
    </xf>
    <xf numFmtId="165" fontId="9" fillId="0" borderId="22" xfId="1" applyNumberFormat="1" applyFont="1" applyBorder="1" applyAlignment="1" applyProtection="1">
      <alignment vertical="center"/>
    </xf>
    <xf numFmtId="165" fontId="9" fillId="0" borderId="22" xfId="1" applyNumberFormat="1" applyFont="1" applyFill="1" applyBorder="1" applyAlignment="1" applyProtection="1">
      <alignment vertical="center"/>
    </xf>
    <xf numFmtId="43" fontId="9" fillId="8" borderId="22" xfId="1" applyFont="1" applyFill="1" applyBorder="1" applyAlignment="1" applyProtection="1">
      <alignment vertical="center"/>
    </xf>
    <xf numFmtId="2" fontId="9" fillId="0" borderId="23" xfId="0" applyNumberFormat="1" applyFont="1" applyBorder="1" applyAlignment="1">
      <alignment vertical="center" wrapText="1"/>
    </xf>
    <xf numFmtId="2" fontId="9" fillId="0" borderId="23" xfId="0" applyNumberFormat="1" applyFont="1" applyBorder="1" applyAlignment="1">
      <alignment vertical="center"/>
    </xf>
    <xf numFmtId="165" fontId="8" fillId="0" borderId="22" xfId="1" applyNumberFormat="1" applyFont="1" applyBorder="1" applyAlignment="1" applyProtection="1">
      <alignment vertical="center"/>
    </xf>
    <xf numFmtId="2" fontId="9" fillId="0" borderId="29" xfId="0" applyNumberFormat="1" applyFont="1" applyBorder="1" applyAlignment="1">
      <alignment vertical="center" wrapText="1"/>
    </xf>
    <xf numFmtId="165" fontId="9" fillId="8" borderId="3" xfId="1" applyNumberFormat="1" applyFont="1" applyFill="1" applyBorder="1" applyAlignment="1" applyProtection="1">
      <alignment vertical="center"/>
    </xf>
    <xf numFmtId="165" fontId="9" fillId="0" borderId="3" xfId="1" applyNumberFormat="1" applyFont="1" applyBorder="1" applyAlignment="1" applyProtection="1">
      <alignment vertical="center"/>
    </xf>
    <xf numFmtId="165" fontId="9" fillId="0" borderId="13" xfId="1" applyNumberFormat="1" applyFont="1" applyFill="1" applyBorder="1" applyAlignment="1" applyProtection="1">
      <alignment vertical="center"/>
    </xf>
    <xf numFmtId="43" fontId="9" fillId="8" borderId="3" xfId="1" applyFont="1" applyFill="1" applyBorder="1" applyAlignment="1" applyProtection="1">
      <alignment vertical="center"/>
    </xf>
    <xf numFmtId="2" fontId="9" fillId="0" borderId="30" xfId="0" applyNumberFormat="1" applyFont="1" applyBorder="1" applyAlignment="1">
      <alignment vertical="center" wrapText="1"/>
    </xf>
    <xf numFmtId="2" fontId="13" fillId="0" borderId="7" xfId="0" applyNumberFormat="1" applyFont="1" applyBorder="1" applyAlignment="1">
      <alignment vertical="center" wrapText="1"/>
    </xf>
    <xf numFmtId="2" fontId="8" fillId="4" borderId="20" xfId="0" applyNumberFormat="1" applyFont="1" applyFill="1" applyBorder="1" applyAlignment="1">
      <alignment horizontal="center" vertical="center"/>
    </xf>
    <xf numFmtId="2" fontId="8" fillId="4" borderId="17" xfId="0" applyNumberFormat="1" applyFont="1" applyFill="1" applyBorder="1" applyAlignment="1">
      <alignment horizontal="center" vertical="center"/>
    </xf>
    <xf numFmtId="2" fontId="8" fillId="0" borderId="12" xfId="0" applyNumberFormat="1" applyFont="1" applyBorder="1" applyAlignment="1">
      <alignment vertical="center" wrapText="1"/>
    </xf>
    <xf numFmtId="2" fontId="8" fillId="0" borderId="15" xfId="0" applyNumberFormat="1" applyFont="1" applyBorder="1" applyAlignment="1">
      <alignment vertical="center" wrapText="1"/>
    </xf>
    <xf numFmtId="165" fontId="9" fillId="8" borderId="13" xfId="1" applyNumberFormat="1" applyFont="1" applyFill="1" applyBorder="1" applyAlignment="1" applyProtection="1">
      <alignment horizontal="center" vertical="center"/>
    </xf>
    <xf numFmtId="165" fontId="9" fillId="8" borderId="16" xfId="1" applyNumberFormat="1" applyFont="1" applyFill="1" applyBorder="1" applyAlignment="1" applyProtection="1">
      <alignment horizontal="center" vertical="center"/>
    </xf>
    <xf numFmtId="165" fontId="8" fillId="0" borderId="13" xfId="1" applyNumberFormat="1" applyFont="1" applyFill="1" applyBorder="1" applyAlignment="1" applyProtection="1">
      <alignment vertical="center"/>
    </xf>
    <xf numFmtId="165" fontId="8" fillId="0" borderId="16" xfId="1" applyNumberFormat="1" applyFont="1" applyFill="1" applyBorder="1" applyAlignment="1" applyProtection="1">
      <alignment vertical="center"/>
    </xf>
    <xf numFmtId="164" fontId="8" fillId="0" borderId="13" xfId="2" applyNumberFormat="1" applyFont="1" applyFill="1" applyBorder="1" applyAlignment="1" applyProtection="1">
      <alignment vertical="center"/>
    </xf>
    <xf numFmtId="164" fontId="8" fillId="0" borderId="16" xfId="2" applyNumberFormat="1" applyFont="1" applyFill="1" applyBorder="1" applyAlignment="1" applyProtection="1">
      <alignment vertical="center"/>
    </xf>
    <xf numFmtId="43" fontId="8" fillId="0" borderId="14" xfId="1" applyFont="1" applyFill="1" applyBorder="1" applyAlignment="1" applyProtection="1">
      <alignment vertical="center"/>
    </xf>
    <xf numFmtId="43" fontId="8" fillId="0" borderId="17" xfId="1" applyFont="1" applyFill="1" applyBorder="1" applyAlignment="1" applyProtection="1">
      <alignment vertical="center"/>
    </xf>
    <xf numFmtId="2" fontId="8" fillId="7" borderId="18" xfId="0" applyNumberFormat="1" applyFont="1" applyFill="1" applyBorder="1" applyAlignment="1">
      <alignment vertical="center" wrapText="1"/>
    </xf>
    <xf numFmtId="2" fontId="8" fillId="7" borderId="15" xfId="0" applyNumberFormat="1" applyFont="1" applyFill="1" applyBorder="1" applyAlignment="1">
      <alignment vertical="center" wrapText="1"/>
    </xf>
    <xf numFmtId="165" fontId="8" fillId="5" borderId="19" xfId="1" applyNumberFormat="1" applyFont="1" applyFill="1" applyBorder="1" applyAlignment="1" applyProtection="1">
      <alignment vertical="center"/>
    </xf>
    <xf numFmtId="165" fontId="8" fillId="5" borderId="16" xfId="1" applyNumberFormat="1" applyFont="1" applyFill="1" applyBorder="1" applyAlignment="1" applyProtection="1">
      <alignment vertical="center"/>
    </xf>
    <xf numFmtId="165" fontId="8" fillId="0" borderId="19" xfId="1" applyNumberFormat="1" applyFont="1" applyFill="1" applyBorder="1" applyAlignment="1" applyProtection="1">
      <alignment vertical="center"/>
    </xf>
    <xf numFmtId="164" fontId="8" fillId="0" borderId="19" xfId="2" applyNumberFormat="1" applyFont="1" applyFill="1" applyBorder="1" applyAlignment="1" applyProtection="1">
      <alignment horizontal="center" vertical="center"/>
    </xf>
    <xf numFmtId="164" fontId="8" fillId="0" borderId="16" xfId="2" applyNumberFormat="1" applyFont="1" applyFill="1" applyBorder="1" applyAlignment="1" applyProtection="1">
      <alignment horizontal="center" vertical="center"/>
    </xf>
    <xf numFmtId="0" fontId="6" fillId="2" borderId="0" xfId="3" applyFill="1" applyAlignment="1">
      <alignment horizontal="center"/>
    </xf>
    <xf numFmtId="0" fontId="6" fillId="0" borderId="0" xfId="3" applyAlignment="1">
      <alignment horizontal="center"/>
    </xf>
    <xf numFmtId="0" fontId="8" fillId="2" borderId="0" xfId="0" applyFont="1" applyFill="1" applyAlignment="1">
      <alignment vertical="center"/>
    </xf>
    <xf numFmtId="0" fontId="8" fillId="0" borderId="0" xfId="0" applyFont="1" applyAlignment="1">
      <alignment vertical="center"/>
    </xf>
    <xf numFmtId="0" fontId="9" fillId="2" borderId="0" xfId="0" applyFont="1" applyFill="1" applyAlignment="1">
      <alignment horizontal="left" vertical="center" wrapText="1"/>
    </xf>
    <xf numFmtId="0" fontId="4" fillId="6" borderId="26" xfId="0" applyFont="1" applyFill="1" applyBorder="1" applyAlignment="1">
      <alignment horizontal="left" vertical="center"/>
    </xf>
    <xf numFmtId="0" fontId="4" fillId="6" borderId="24" xfId="0" applyFont="1" applyFill="1" applyBorder="1" applyAlignment="1">
      <alignment horizontal="left" vertical="center"/>
    </xf>
    <xf numFmtId="0" fontId="4" fillId="6" borderId="3" xfId="0" applyFont="1" applyFill="1" applyBorder="1" applyAlignment="1">
      <alignment horizontal="center" vertical="center"/>
    </xf>
    <xf numFmtId="0" fontId="4" fillId="6" borderId="13" xfId="0" applyFont="1" applyFill="1" applyBorder="1" applyAlignment="1">
      <alignment horizontal="center" vertical="center"/>
    </xf>
    <xf numFmtId="0" fontId="4" fillId="6" borderId="27" xfId="0" applyFont="1" applyFill="1" applyBorder="1" applyAlignment="1">
      <alignment vertical="center"/>
    </xf>
    <xf numFmtId="0" fontId="4" fillId="6" borderId="25" xfId="0" applyFont="1" applyFill="1" applyBorder="1" applyAlignment="1">
      <alignment vertical="center"/>
    </xf>
    <xf numFmtId="2" fontId="8" fillId="7" borderId="24" xfId="0" applyNumberFormat="1" applyFont="1" applyFill="1" applyBorder="1" applyAlignment="1">
      <alignment vertical="center" wrapText="1"/>
    </xf>
    <xf numFmtId="2" fontId="8" fillId="7" borderId="28" xfId="0" applyNumberFormat="1" applyFont="1" applyFill="1" applyBorder="1" applyAlignment="1">
      <alignment vertical="center" wrapText="1"/>
    </xf>
    <xf numFmtId="0" fontId="9" fillId="3" borderId="0" xfId="3" applyFont="1" applyFill="1"/>
  </cellXfs>
  <cellStyles count="4">
    <cellStyle name="Comma" xfId="1" builtinId="3"/>
    <cellStyle name="Normal" xfId="0" builtinId="0"/>
    <cellStyle name="Normal 2" xfId="3" xr:uid="{021CD70C-3F6E-4C48-BE7E-BA4C253317C7}"/>
    <cellStyle name="Per cent" xfId="2" builtinId="5"/>
  </cellStyles>
  <dxfs count="42">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FFFF00"/>
        </patternFill>
      </fill>
    </dxf>
  </dxfs>
  <tableStyles count="0" defaultTableStyle="TableStyleMedium9" defaultPivotStyle="PivotStyleLight16"/>
  <colors>
    <mruColors>
      <color rgb="FF4AA7B7"/>
      <color rgb="FF464B4B"/>
      <color rgb="FF0072CE"/>
      <color rgb="FFFFFF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3305735</xdr:colOff>
      <xdr:row>1</xdr:row>
      <xdr:rowOff>4067</xdr:rowOff>
    </xdr:from>
    <xdr:to>
      <xdr:col>8</xdr:col>
      <xdr:colOff>4709893</xdr:colOff>
      <xdr:row>6</xdr:row>
      <xdr:rowOff>68596</xdr:rowOff>
    </xdr:to>
    <xdr:pic>
      <xdr:nvPicPr>
        <xdr:cNvPr id="2" name="Picture 1">
          <a:extLst>
            <a:ext uri="{FF2B5EF4-FFF2-40B4-BE49-F238E27FC236}">
              <a16:creationId xmlns:a16="http://schemas.microsoft.com/office/drawing/2014/main" id="{679372E5-2AEB-4DC2-99AB-0D535852EEB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10813676" y="149743"/>
          <a:ext cx="1404158" cy="79291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A6ED8-0207-4F18-9738-A8A2230927CB}">
  <sheetPr>
    <tabColor theme="4" tint="0.79998168889431442"/>
  </sheetPr>
  <dimension ref="B2:J121"/>
  <sheetViews>
    <sheetView showGridLines="0" tabSelected="1" zoomScale="89" zoomScaleNormal="85" workbookViewId="0">
      <pane xSplit="3" ySplit="20" topLeftCell="D21" activePane="bottomRight" state="frozen"/>
      <selection pane="topRight" activeCell="D1" sqref="D1"/>
      <selection pane="bottomLeft" activeCell="A21" sqref="A21"/>
      <selection pane="bottomRight" activeCell="I82" sqref="I82"/>
    </sheetView>
  </sheetViews>
  <sheetFormatPr defaultColWidth="4.109375" defaultRowHeight="10.199999999999999" x14ac:dyDescent="0.2"/>
  <cols>
    <col min="1" max="3" width="4.109375" style="2"/>
    <col min="4" max="4" width="60.21875" style="11" customWidth="1"/>
    <col min="5" max="5" width="15.44140625" style="11" customWidth="1"/>
    <col min="6" max="6" width="16.6640625" style="11" customWidth="1"/>
    <col min="7" max="7" width="16.44140625" style="11" customWidth="1"/>
    <col min="8" max="8" width="16.33203125" style="11" customWidth="1"/>
    <col min="9" max="9" width="76.33203125" style="11" customWidth="1"/>
    <col min="10" max="10" width="8.44140625" style="2" customWidth="1"/>
    <col min="11" max="16384" width="4.109375" style="2"/>
  </cols>
  <sheetData>
    <row r="2" spans="2:10" x14ac:dyDescent="0.2">
      <c r="B2" s="1"/>
      <c r="C2" s="1"/>
      <c r="D2" s="8"/>
      <c r="E2" s="8"/>
      <c r="F2" s="8"/>
      <c r="G2" s="8"/>
      <c r="H2" s="8"/>
      <c r="I2" s="8"/>
      <c r="J2" s="1"/>
    </row>
    <row r="3" spans="2:10" x14ac:dyDescent="0.2">
      <c r="B3" s="1"/>
      <c r="C3" s="1"/>
      <c r="D3" s="8"/>
      <c r="E3" s="8"/>
      <c r="F3" s="8"/>
      <c r="G3" s="8"/>
      <c r="H3" s="8"/>
      <c r="I3" s="8"/>
      <c r="J3" s="1"/>
    </row>
    <row r="4" spans="2:10" x14ac:dyDescent="0.2">
      <c r="B4" s="1"/>
      <c r="C4" s="1"/>
      <c r="D4" s="8"/>
      <c r="E4" s="8"/>
      <c r="F4" s="8"/>
      <c r="G4" s="8"/>
      <c r="H4" s="8"/>
      <c r="I4" s="8"/>
      <c r="J4" s="1"/>
    </row>
    <row r="5" spans="2:10" x14ac:dyDescent="0.2">
      <c r="B5" s="1"/>
      <c r="C5" s="1"/>
      <c r="D5" s="8"/>
      <c r="E5" s="8"/>
      <c r="F5" s="8"/>
      <c r="G5" s="8"/>
      <c r="H5" s="8"/>
      <c r="I5" s="8"/>
      <c r="J5" s="1"/>
    </row>
    <row r="6" spans="2:10" x14ac:dyDescent="0.2">
      <c r="B6" s="1"/>
      <c r="C6" s="1"/>
      <c r="D6" s="8"/>
      <c r="E6" s="8"/>
      <c r="F6" s="8"/>
      <c r="G6" s="8"/>
      <c r="H6" s="8"/>
      <c r="I6" s="8"/>
      <c r="J6" s="1"/>
    </row>
    <row r="7" spans="2:10" x14ac:dyDescent="0.2">
      <c r="B7" s="1"/>
      <c r="C7" s="1"/>
      <c r="D7" s="8"/>
      <c r="E7" s="8"/>
      <c r="F7" s="8"/>
      <c r="G7" s="8"/>
      <c r="H7" s="8"/>
      <c r="I7" s="8"/>
      <c r="J7" s="1"/>
    </row>
    <row r="8" spans="2:10" x14ac:dyDescent="0.2">
      <c r="B8" s="1"/>
      <c r="C8" s="3"/>
      <c r="D8" s="9"/>
      <c r="E8" s="9"/>
      <c r="F8" s="9"/>
      <c r="G8" s="9"/>
      <c r="H8" s="9"/>
      <c r="I8" s="9"/>
      <c r="J8" s="3"/>
    </row>
    <row r="9" spans="2:10" ht="17.399999999999999" x14ac:dyDescent="0.2">
      <c r="B9" s="1"/>
      <c r="C9" s="1"/>
      <c r="D9" s="12" t="s">
        <v>14</v>
      </c>
      <c r="E9" s="13"/>
      <c r="F9" s="13"/>
      <c r="G9" s="8"/>
      <c r="H9" s="8"/>
      <c r="I9" s="8"/>
      <c r="J9" s="1"/>
    </row>
    <row r="10" spans="2:10" ht="13.8" x14ac:dyDescent="0.2">
      <c r="B10" s="1"/>
      <c r="C10" s="1"/>
      <c r="D10" s="14"/>
      <c r="E10" s="13"/>
      <c r="F10" s="13"/>
      <c r="G10" s="8"/>
      <c r="H10" s="8"/>
      <c r="I10" s="8"/>
      <c r="J10" s="1"/>
    </row>
    <row r="11" spans="2:10" ht="13.8" x14ac:dyDescent="0.2">
      <c r="B11" s="1"/>
      <c r="C11" s="1"/>
      <c r="D11" s="75" t="s">
        <v>11</v>
      </c>
      <c r="E11" s="76"/>
      <c r="F11" s="76"/>
      <c r="G11" s="8"/>
      <c r="H11" s="8"/>
      <c r="I11" s="8"/>
      <c r="J11" s="1"/>
    </row>
    <row r="12" spans="2:10" ht="13.8" x14ac:dyDescent="0.2">
      <c r="B12" s="1"/>
      <c r="C12" s="1"/>
      <c r="D12" s="15" t="s">
        <v>15</v>
      </c>
      <c r="E12" s="16"/>
      <c r="F12" s="16"/>
      <c r="G12" s="8"/>
      <c r="H12" s="8"/>
      <c r="I12" s="8"/>
      <c r="J12" s="1"/>
    </row>
    <row r="13" spans="2:10" ht="13.8" x14ac:dyDescent="0.2">
      <c r="B13" s="1"/>
      <c r="C13" s="1"/>
      <c r="D13" s="15" t="s">
        <v>16</v>
      </c>
      <c r="E13" s="16"/>
      <c r="F13" s="16"/>
      <c r="G13" s="8"/>
      <c r="H13" s="8"/>
      <c r="I13" s="8"/>
      <c r="J13" s="1"/>
    </row>
    <row r="14" spans="2:10" ht="13.8" customHeight="1" x14ac:dyDescent="0.2">
      <c r="B14" s="1"/>
      <c r="C14" s="1"/>
      <c r="D14" s="77" t="s">
        <v>27</v>
      </c>
      <c r="E14" s="77"/>
      <c r="F14" s="77"/>
      <c r="G14" s="77"/>
      <c r="H14" s="77"/>
      <c r="I14" s="77"/>
      <c r="J14" s="1"/>
    </row>
    <row r="15" spans="2:10" ht="13.8" customHeight="1" x14ac:dyDescent="0.2">
      <c r="B15" s="1"/>
      <c r="C15" s="1"/>
      <c r="D15" s="77"/>
      <c r="E15" s="77"/>
      <c r="F15" s="77"/>
      <c r="G15" s="77"/>
      <c r="H15" s="77"/>
      <c r="I15" s="77"/>
      <c r="J15" s="1"/>
    </row>
    <row r="16" spans="2:10" ht="13.8" x14ac:dyDescent="0.2">
      <c r="B16" s="1"/>
      <c r="C16" s="1"/>
      <c r="D16" s="15" t="s">
        <v>19</v>
      </c>
      <c r="E16" s="16"/>
      <c r="F16" s="16"/>
      <c r="G16" s="8"/>
      <c r="H16" s="8"/>
      <c r="I16" s="8"/>
      <c r="J16" s="1"/>
    </row>
    <row r="17" spans="2:10" ht="13.8" x14ac:dyDescent="0.2">
      <c r="B17" s="1"/>
      <c r="C17" s="1"/>
      <c r="D17" s="17" t="s">
        <v>12</v>
      </c>
      <c r="E17" s="16"/>
      <c r="F17" s="16"/>
      <c r="G17" s="8"/>
      <c r="H17" s="8"/>
      <c r="I17" s="8"/>
      <c r="J17" s="1"/>
    </row>
    <row r="18" spans="2:10" ht="13.8" x14ac:dyDescent="0.2">
      <c r="B18" s="1"/>
      <c r="C18" s="1"/>
      <c r="D18" s="17"/>
      <c r="E18" s="16"/>
      <c r="F18" s="16"/>
      <c r="G18" s="8"/>
      <c r="H18" s="8"/>
      <c r="I18" s="8"/>
      <c r="J18" s="1"/>
    </row>
    <row r="19" spans="2:10" s="5" customFormat="1" ht="9" customHeight="1" x14ac:dyDescent="0.2">
      <c r="B19" s="4"/>
      <c r="C19" s="4"/>
      <c r="D19" s="78" t="s">
        <v>0</v>
      </c>
      <c r="E19" s="80" t="s">
        <v>13</v>
      </c>
      <c r="F19" s="80" t="s">
        <v>17</v>
      </c>
      <c r="G19" s="80" t="s">
        <v>1</v>
      </c>
      <c r="H19" s="80" t="s">
        <v>9</v>
      </c>
      <c r="I19" s="82" t="s">
        <v>10</v>
      </c>
      <c r="J19" s="4"/>
    </row>
    <row r="20" spans="2:10" s="5" customFormat="1" ht="9" customHeight="1" thickBot="1" x14ac:dyDescent="0.25">
      <c r="B20" s="4"/>
      <c r="C20" s="4"/>
      <c r="D20" s="79"/>
      <c r="E20" s="81"/>
      <c r="F20" s="81"/>
      <c r="G20" s="81"/>
      <c r="H20" s="81"/>
      <c r="I20" s="83"/>
      <c r="J20" s="4"/>
    </row>
    <row r="21" spans="2:10" s="5" customFormat="1" ht="9.6" customHeight="1" x14ac:dyDescent="0.2">
      <c r="B21" s="4"/>
      <c r="C21" s="4"/>
      <c r="D21" s="84" t="s">
        <v>2</v>
      </c>
      <c r="E21" s="68">
        <v>28442</v>
      </c>
      <c r="F21" s="68">
        <v>33215</v>
      </c>
      <c r="G21" s="70">
        <f>F21-E21</f>
        <v>4773</v>
      </c>
      <c r="H21" s="71">
        <f>G21/E21</f>
        <v>0.16781520286899657</v>
      </c>
      <c r="I21" s="54"/>
      <c r="J21" s="4"/>
    </row>
    <row r="22" spans="2:10" s="5" customFormat="1" ht="9" customHeight="1" thickBot="1" x14ac:dyDescent="0.25">
      <c r="B22" s="4"/>
      <c r="C22" s="4"/>
      <c r="D22" s="85"/>
      <c r="E22" s="69"/>
      <c r="F22" s="69"/>
      <c r="G22" s="61"/>
      <c r="H22" s="72"/>
      <c r="I22" s="55"/>
      <c r="J22" s="4"/>
    </row>
    <row r="23" spans="2:10" s="5" customFormat="1" ht="13.8" x14ac:dyDescent="0.2">
      <c r="B23" s="4"/>
      <c r="C23" s="4"/>
      <c r="D23" s="33"/>
      <c r="E23" s="34">
        <v>0</v>
      </c>
      <c r="F23" s="35">
        <v>1000</v>
      </c>
      <c r="G23" s="36">
        <f>F23-E23</f>
        <v>1000</v>
      </c>
      <c r="H23" s="37"/>
      <c r="I23" s="38" t="s">
        <v>30</v>
      </c>
      <c r="J23" s="4"/>
    </row>
    <row r="24" spans="2:10" s="5" customFormat="1" ht="13.8" x14ac:dyDescent="0.2">
      <c r="B24" s="4"/>
      <c r="C24" s="4"/>
      <c r="D24" s="31"/>
      <c r="E24" s="18">
        <v>0</v>
      </c>
      <c r="F24" s="19">
        <v>2000</v>
      </c>
      <c r="G24" s="20">
        <f t="shared" ref="G24:G26" si="0">F24-E24</f>
        <v>2000</v>
      </c>
      <c r="H24" s="21"/>
      <c r="I24" s="6" t="s">
        <v>31</v>
      </c>
      <c r="J24" s="4"/>
    </row>
    <row r="25" spans="2:10" s="5" customFormat="1" ht="13.8" x14ac:dyDescent="0.2">
      <c r="B25" s="4"/>
      <c r="C25" s="4"/>
      <c r="D25" s="31"/>
      <c r="E25" s="18">
        <v>0</v>
      </c>
      <c r="F25" s="19">
        <v>1773</v>
      </c>
      <c r="G25" s="20">
        <f t="shared" si="0"/>
        <v>1773</v>
      </c>
      <c r="H25" s="21"/>
      <c r="I25" s="6" t="s">
        <v>32</v>
      </c>
      <c r="J25" s="4"/>
    </row>
    <row r="26" spans="2:10" s="5" customFormat="1" ht="13.8" x14ac:dyDescent="0.2">
      <c r="B26" s="4"/>
      <c r="C26" s="4"/>
      <c r="D26" s="32"/>
      <c r="E26" s="22"/>
      <c r="F26" s="23"/>
      <c r="G26" s="20">
        <f t="shared" si="0"/>
        <v>0</v>
      </c>
      <c r="H26" s="24"/>
      <c r="I26" s="7"/>
      <c r="J26" s="4"/>
    </row>
    <row r="27" spans="2:10" s="5" customFormat="1" ht="14.4" thickBot="1" x14ac:dyDescent="0.25">
      <c r="B27" s="4"/>
      <c r="C27" s="4"/>
      <c r="D27" s="39"/>
      <c r="E27" s="40"/>
      <c r="F27" s="41"/>
      <c r="G27" s="42">
        <f>F27-E27</f>
        <v>0</v>
      </c>
      <c r="H27" s="43"/>
      <c r="I27" s="44"/>
      <c r="J27" s="4"/>
    </row>
    <row r="28" spans="2:10" s="5" customFormat="1" ht="9.6" customHeight="1" x14ac:dyDescent="0.2">
      <c r="B28" s="4"/>
      <c r="C28" s="4"/>
      <c r="D28" s="56" t="s">
        <v>20</v>
      </c>
      <c r="E28" s="58"/>
      <c r="F28" s="58"/>
      <c r="G28" s="60">
        <f>G21-SUM(G23:G27)</f>
        <v>0</v>
      </c>
      <c r="H28" s="62">
        <f>IF(G28=0,0,G28/E21)</f>
        <v>0</v>
      </c>
      <c r="I28" s="64" t="str">
        <f>IF(OR(H28&gt;0.15,H28&lt;-0.15),"Further explanation needed","No further explanation needed")</f>
        <v>No further explanation needed</v>
      </c>
      <c r="J28" s="4"/>
    </row>
    <row r="29" spans="2:10" s="5" customFormat="1" ht="9.6" customHeight="1" thickBot="1" x14ac:dyDescent="0.25">
      <c r="B29" s="4"/>
      <c r="C29" s="4"/>
      <c r="D29" s="57"/>
      <c r="E29" s="59"/>
      <c r="F29" s="59"/>
      <c r="G29" s="61"/>
      <c r="H29" s="63"/>
      <c r="I29" s="65"/>
      <c r="J29" s="4"/>
    </row>
    <row r="30" spans="2:10" s="5" customFormat="1" x14ac:dyDescent="0.2">
      <c r="B30" s="4"/>
      <c r="C30" s="4"/>
      <c r="D30" s="30"/>
      <c r="E30" s="25"/>
      <c r="F30" s="25"/>
      <c r="G30" s="25"/>
      <c r="H30" s="10"/>
      <c r="I30" s="10"/>
      <c r="J30" s="4"/>
    </row>
    <row r="31" spans="2:10" s="5" customFormat="1" ht="10.8" thickBot="1" x14ac:dyDescent="0.25">
      <c r="B31" s="4"/>
      <c r="C31" s="4"/>
      <c r="D31" s="30"/>
      <c r="E31" s="25"/>
      <c r="F31" s="25"/>
      <c r="G31" s="25"/>
      <c r="H31" s="10"/>
      <c r="I31" s="10"/>
      <c r="J31" s="4"/>
    </row>
    <row r="32" spans="2:10" s="5" customFormat="1" x14ac:dyDescent="0.2">
      <c r="B32" s="4"/>
      <c r="C32" s="4"/>
      <c r="D32" s="66" t="s">
        <v>3</v>
      </c>
      <c r="E32" s="68">
        <v>13266.32</v>
      </c>
      <c r="F32" s="68">
        <v>47700.52</v>
      </c>
      <c r="G32" s="70">
        <f>F32-E32</f>
        <v>34434.199999999997</v>
      </c>
      <c r="H32" s="71">
        <f>G32/E32</f>
        <v>2.5956105385668367</v>
      </c>
      <c r="I32" s="54"/>
      <c r="J32" s="4"/>
    </row>
    <row r="33" spans="2:10" s="5" customFormat="1" ht="10.8" thickBot="1" x14ac:dyDescent="0.25">
      <c r="B33" s="4"/>
      <c r="C33" s="4"/>
      <c r="D33" s="67"/>
      <c r="E33" s="69"/>
      <c r="F33" s="69"/>
      <c r="G33" s="61"/>
      <c r="H33" s="72"/>
      <c r="I33" s="55"/>
      <c r="J33" s="4"/>
    </row>
    <row r="34" spans="2:10" s="5" customFormat="1" ht="13.8" x14ac:dyDescent="0.2">
      <c r="B34" s="4"/>
      <c r="C34" s="4"/>
      <c r="D34" s="33" t="s">
        <v>33</v>
      </c>
      <c r="E34" s="34">
        <v>758.58</v>
      </c>
      <c r="F34" s="35">
        <v>463.18</v>
      </c>
      <c r="G34" s="36">
        <f>F34-E34</f>
        <v>-295.40000000000003</v>
      </c>
      <c r="H34" s="37"/>
      <c r="I34" s="38" t="s">
        <v>34</v>
      </c>
      <c r="J34" s="4"/>
    </row>
    <row r="35" spans="2:10" s="5" customFormat="1" ht="13.8" x14ac:dyDescent="0.2">
      <c r="B35" s="4"/>
      <c r="C35" s="4"/>
      <c r="D35" s="32" t="s">
        <v>35</v>
      </c>
      <c r="E35" s="18">
        <v>1887</v>
      </c>
      <c r="F35" s="19">
        <v>1742</v>
      </c>
      <c r="G35" s="20">
        <f t="shared" ref="G35:G39" si="1">F35-E35</f>
        <v>-145</v>
      </c>
      <c r="H35" s="21"/>
      <c r="I35" s="6" t="s">
        <v>36</v>
      </c>
      <c r="J35" s="4"/>
    </row>
    <row r="36" spans="2:10" s="5" customFormat="1" ht="13.8" x14ac:dyDescent="0.2">
      <c r="B36" s="4"/>
      <c r="C36" s="4"/>
      <c r="D36" s="32" t="s">
        <v>37</v>
      </c>
      <c r="E36" s="18">
        <v>0</v>
      </c>
      <c r="F36" s="19">
        <v>912.71</v>
      </c>
      <c r="G36" s="20">
        <f t="shared" si="1"/>
        <v>912.71</v>
      </c>
      <c r="H36" s="21"/>
      <c r="I36" s="6" t="s">
        <v>38</v>
      </c>
      <c r="J36" s="4"/>
    </row>
    <row r="37" spans="2:10" s="5" customFormat="1" ht="13.8" x14ac:dyDescent="0.2">
      <c r="B37" s="4"/>
      <c r="C37" s="4"/>
      <c r="D37" s="32" t="s">
        <v>39</v>
      </c>
      <c r="E37" s="22">
        <v>0</v>
      </c>
      <c r="F37" s="23">
        <v>3245</v>
      </c>
      <c r="G37" s="20">
        <f t="shared" si="1"/>
        <v>3245</v>
      </c>
      <c r="H37" s="24"/>
      <c r="I37" s="7" t="s">
        <v>43</v>
      </c>
      <c r="J37" s="4"/>
    </row>
    <row r="38" spans="2:10" s="5" customFormat="1" ht="13.8" x14ac:dyDescent="0.2">
      <c r="B38" s="4"/>
      <c r="C38" s="4"/>
      <c r="D38" s="47" t="s">
        <v>41</v>
      </c>
      <c r="E38" s="48">
        <v>8235.74</v>
      </c>
      <c r="F38" s="49">
        <v>13020</v>
      </c>
      <c r="G38" s="50">
        <f t="shared" si="1"/>
        <v>4784.26</v>
      </c>
      <c r="H38" s="51"/>
      <c r="I38" s="52" t="s">
        <v>44</v>
      </c>
      <c r="J38" s="4"/>
    </row>
    <row r="39" spans="2:10" s="5" customFormat="1" ht="13.8" x14ac:dyDescent="0.2">
      <c r="B39" s="4"/>
      <c r="C39" s="4"/>
      <c r="D39" s="47" t="s">
        <v>42</v>
      </c>
      <c r="E39" s="48">
        <v>2385</v>
      </c>
      <c r="F39" s="49">
        <v>1885</v>
      </c>
      <c r="G39" s="50">
        <f t="shared" si="1"/>
        <v>-500</v>
      </c>
      <c r="H39" s="51"/>
      <c r="I39" s="52" t="s">
        <v>45</v>
      </c>
      <c r="J39" s="4"/>
    </row>
    <row r="40" spans="2:10" s="5" customFormat="1" ht="14.4" thickBot="1" x14ac:dyDescent="0.25">
      <c r="B40" s="4"/>
      <c r="C40" s="4"/>
      <c r="D40" s="39" t="s">
        <v>40</v>
      </c>
      <c r="E40" s="40">
        <v>0</v>
      </c>
      <c r="F40" s="41">
        <v>26432.63</v>
      </c>
      <c r="G40" s="42">
        <f>F40-E40</f>
        <v>26432.63</v>
      </c>
      <c r="H40" s="43"/>
      <c r="I40" s="44" t="s">
        <v>46</v>
      </c>
      <c r="J40" s="4"/>
    </row>
    <row r="41" spans="2:10" s="5" customFormat="1" ht="9" customHeight="1" x14ac:dyDescent="0.2">
      <c r="B41" s="4"/>
      <c r="C41" s="4"/>
      <c r="D41" s="56" t="s">
        <v>21</v>
      </c>
      <c r="E41" s="58"/>
      <c r="F41" s="58"/>
      <c r="G41" s="60">
        <f>G32-SUM(G34:G40)</f>
        <v>0</v>
      </c>
      <c r="H41" s="62">
        <f>IF(G41=0,0,G41/E32)</f>
        <v>0</v>
      </c>
      <c r="I41" s="64" t="str">
        <f>IF(OR(H41&gt;0.15,H41&lt;-0.15),"Further explanation needed","No further explanation needed")</f>
        <v>No further explanation needed</v>
      </c>
      <c r="J41" s="4"/>
    </row>
    <row r="42" spans="2:10" s="5" customFormat="1" ht="9" customHeight="1" thickBot="1" x14ac:dyDescent="0.25">
      <c r="B42" s="4"/>
      <c r="C42" s="4"/>
      <c r="D42" s="57"/>
      <c r="E42" s="59"/>
      <c r="F42" s="59"/>
      <c r="G42" s="61"/>
      <c r="H42" s="63"/>
      <c r="I42" s="65"/>
      <c r="J42" s="4"/>
    </row>
    <row r="43" spans="2:10" s="5" customFormat="1" x14ac:dyDescent="0.2">
      <c r="B43" s="4"/>
      <c r="C43" s="4"/>
      <c r="D43" s="30"/>
      <c r="E43" s="25"/>
      <c r="F43" s="25"/>
      <c r="G43" s="25"/>
      <c r="H43" s="10"/>
      <c r="I43" s="10"/>
      <c r="J43" s="4"/>
    </row>
    <row r="44" spans="2:10" s="5" customFormat="1" ht="10.8" thickBot="1" x14ac:dyDescent="0.25">
      <c r="B44" s="4"/>
      <c r="C44" s="4"/>
      <c r="D44" s="30"/>
      <c r="E44" s="25"/>
      <c r="F44" s="25"/>
      <c r="G44" s="25"/>
      <c r="H44" s="10"/>
      <c r="I44" s="10"/>
      <c r="J44" s="4"/>
    </row>
    <row r="45" spans="2:10" s="5" customFormat="1" ht="10.199999999999999" customHeight="1" x14ac:dyDescent="0.2">
      <c r="B45" s="4"/>
      <c r="C45" s="4"/>
      <c r="D45" s="66" t="s">
        <v>4</v>
      </c>
      <c r="E45" s="68">
        <v>13561.91</v>
      </c>
      <c r="F45" s="68">
        <v>17048.939999999999</v>
      </c>
      <c r="G45" s="70">
        <f>F45-E45</f>
        <v>3487.0299999999988</v>
      </c>
      <c r="H45" s="71">
        <f>G45/E45</f>
        <v>0.25711938805079809</v>
      </c>
      <c r="I45" s="54"/>
      <c r="J45" s="4"/>
    </row>
    <row r="46" spans="2:10" s="5" customFormat="1" ht="10.8" customHeight="1" thickBot="1" x14ac:dyDescent="0.25">
      <c r="B46" s="4"/>
      <c r="C46" s="4"/>
      <c r="D46" s="67"/>
      <c r="E46" s="69"/>
      <c r="F46" s="69"/>
      <c r="G46" s="61"/>
      <c r="H46" s="72"/>
      <c r="I46" s="55"/>
      <c r="J46" s="4"/>
    </row>
    <row r="47" spans="2:10" s="5" customFormat="1" ht="13.8" x14ac:dyDescent="0.2">
      <c r="B47" s="4"/>
      <c r="C47" s="4"/>
      <c r="D47" s="33" t="s">
        <v>55</v>
      </c>
      <c r="E47" s="34">
        <v>2653.86</v>
      </c>
      <c r="F47" s="35">
        <v>4293.47</v>
      </c>
      <c r="G47" s="36">
        <f>F47-E47</f>
        <v>1639.6100000000001</v>
      </c>
      <c r="H47" s="37"/>
      <c r="I47" s="38" t="s">
        <v>56</v>
      </c>
      <c r="J47" s="4"/>
    </row>
    <row r="48" spans="2:10" s="5" customFormat="1" ht="13.8" x14ac:dyDescent="0.2">
      <c r="B48" s="4"/>
      <c r="C48" s="4"/>
      <c r="D48" s="32" t="s">
        <v>57</v>
      </c>
      <c r="E48" s="18">
        <v>2453.31</v>
      </c>
      <c r="F48" s="19">
        <v>2317.8200000000002</v>
      </c>
      <c r="G48" s="20">
        <f t="shared" ref="G48:G50" si="2">F48-E48</f>
        <v>-135.48999999999978</v>
      </c>
      <c r="H48" s="21"/>
      <c r="I48" s="6" t="s">
        <v>61</v>
      </c>
      <c r="J48" s="4"/>
    </row>
    <row r="49" spans="2:10" s="5" customFormat="1" ht="13.8" x14ac:dyDescent="0.2">
      <c r="B49" s="4"/>
      <c r="C49" s="4"/>
      <c r="D49" s="32" t="s">
        <v>58</v>
      </c>
      <c r="E49" s="18">
        <v>5858.78</v>
      </c>
      <c r="F49" s="19">
        <v>7019.41</v>
      </c>
      <c r="G49" s="20">
        <f t="shared" si="2"/>
        <v>1160.6300000000001</v>
      </c>
      <c r="H49" s="21"/>
      <c r="I49" s="6" t="s">
        <v>59</v>
      </c>
      <c r="J49" s="4"/>
    </row>
    <row r="50" spans="2:10" s="5" customFormat="1" ht="13.8" x14ac:dyDescent="0.2">
      <c r="B50" s="4"/>
      <c r="C50" s="4"/>
      <c r="D50" s="32" t="s">
        <v>60</v>
      </c>
      <c r="E50" s="22">
        <v>2595.96</v>
      </c>
      <c r="F50" s="23">
        <v>3418.24</v>
      </c>
      <c r="G50" s="20">
        <f t="shared" si="2"/>
        <v>822.27999999999975</v>
      </c>
      <c r="H50" s="24"/>
      <c r="I50" s="7" t="s">
        <v>62</v>
      </c>
      <c r="J50" s="4"/>
    </row>
    <row r="51" spans="2:10" s="5" customFormat="1" ht="14.4" thickBot="1" x14ac:dyDescent="0.25">
      <c r="B51" s="4"/>
      <c r="C51" s="4"/>
      <c r="D51" s="39"/>
      <c r="E51" s="40"/>
      <c r="F51" s="41"/>
      <c r="G51" s="42">
        <f>F51-E51</f>
        <v>0</v>
      </c>
      <c r="H51" s="43"/>
      <c r="I51" s="44"/>
      <c r="J51" s="4"/>
    </row>
    <row r="52" spans="2:10" s="5" customFormat="1" x14ac:dyDescent="0.2">
      <c r="B52" s="4"/>
      <c r="C52" s="4"/>
      <c r="D52" s="56" t="s">
        <v>22</v>
      </c>
      <c r="E52" s="58"/>
      <c r="F52" s="58"/>
      <c r="G52" s="60">
        <f>G45-SUM(G47:G51)</f>
        <v>0</v>
      </c>
      <c r="H52" s="62">
        <f>IF(G52=0,0,G52/E45)</f>
        <v>0</v>
      </c>
      <c r="I52" s="64" t="str">
        <f>IF(OR(H52&gt;0.15,H52&lt;-0.15),"Further explanation needed","No further explanation needed")</f>
        <v>No further explanation needed</v>
      </c>
      <c r="J52" s="4"/>
    </row>
    <row r="53" spans="2:10" s="5" customFormat="1" ht="10.8" thickBot="1" x14ac:dyDescent="0.25">
      <c r="B53" s="4"/>
      <c r="C53" s="4"/>
      <c r="D53" s="57"/>
      <c r="E53" s="59"/>
      <c r="F53" s="59"/>
      <c r="G53" s="61"/>
      <c r="H53" s="63"/>
      <c r="I53" s="65"/>
      <c r="J53" s="4"/>
    </row>
    <row r="54" spans="2:10" s="5" customFormat="1" x14ac:dyDescent="0.2">
      <c r="B54" s="4"/>
      <c r="C54" s="4"/>
      <c r="D54" s="30"/>
      <c r="E54" s="25"/>
      <c r="F54" s="25"/>
      <c r="G54" s="25"/>
      <c r="H54" s="10"/>
      <c r="I54" s="10"/>
      <c r="J54" s="4"/>
    </row>
    <row r="55" spans="2:10" s="5" customFormat="1" ht="10.8" thickBot="1" x14ac:dyDescent="0.25">
      <c r="B55" s="4"/>
      <c r="C55" s="4"/>
      <c r="D55" s="30"/>
      <c r="E55" s="25"/>
      <c r="F55" s="25"/>
      <c r="G55" s="25"/>
      <c r="H55" s="10"/>
      <c r="I55" s="10"/>
      <c r="J55" s="4"/>
    </row>
    <row r="56" spans="2:10" s="5" customFormat="1" ht="10.199999999999999" customHeight="1" x14ac:dyDescent="0.2">
      <c r="B56" s="4"/>
      <c r="C56" s="4"/>
      <c r="D56" s="66" t="s">
        <v>5</v>
      </c>
      <c r="E56" s="68">
        <v>9978</v>
      </c>
      <c r="F56" s="68">
        <v>9978</v>
      </c>
      <c r="G56" s="70">
        <f>F56-E56</f>
        <v>0</v>
      </c>
      <c r="H56" s="71">
        <f>G56/E56</f>
        <v>0</v>
      </c>
      <c r="I56" s="54"/>
      <c r="J56" s="4"/>
    </row>
    <row r="57" spans="2:10" s="5" customFormat="1" ht="10.8" customHeight="1" thickBot="1" x14ac:dyDescent="0.25">
      <c r="B57" s="4"/>
      <c r="C57" s="4"/>
      <c r="D57" s="67"/>
      <c r="E57" s="69"/>
      <c r="F57" s="69"/>
      <c r="G57" s="61"/>
      <c r="H57" s="72"/>
      <c r="I57" s="55"/>
      <c r="J57" s="4"/>
    </row>
    <row r="58" spans="2:10" s="5" customFormat="1" ht="13.8" x14ac:dyDescent="0.2">
      <c r="B58" s="4"/>
      <c r="C58" s="4"/>
      <c r="D58" s="32"/>
      <c r="E58" s="18"/>
      <c r="F58" s="19"/>
      <c r="G58" s="20">
        <f>F58-E58</f>
        <v>0</v>
      </c>
      <c r="H58" s="21"/>
      <c r="I58" s="6"/>
      <c r="J58" s="4"/>
    </row>
    <row r="59" spans="2:10" s="5" customFormat="1" ht="13.8" x14ac:dyDescent="0.2">
      <c r="B59" s="4"/>
      <c r="C59" s="4"/>
      <c r="D59" s="32"/>
      <c r="E59" s="18"/>
      <c r="F59" s="19"/>
      <c r="G59" s="20">
        <f t="shared" ref="G59:G61" si="3">F59-E59</f>
        <v>0</v>
      </c>
      <c r="H59" s="21"/>
      <c r="I59" s="6"/>
      <c r="J59" s="4"/>
    </row>
    <row r="60" spans="2:10" s="5" customFormat="1" ht="13.8" x14ac:dyDescent="0.2">
      <c r="B60" s="4"/>
      <c r="C60" s="4"/>
      <c r="D60" s="32"/>
      <c r="E60" s="18"/>
      <c r="F60" s="19"/>
      <c r="G60" s="20">
        <f t="shared" si="3"/>
        <v>0</v>
      </c>
      <c r="H60" s="21"/>
      <c r="I60" s="6"/>
      <c r="J60" s="4"/>
    </row>
    <row r="61" spans="2:10" s="5" customFormat="1" ht="13.8" x14ac:dyDescent="0.2">
      <c r="B61" s="4"/>
      <c r="C61" s="4"/>
      <c r="D61" s="32"/>
      <c r="E61" s="22"/>
      <c r="F61" s="23"/>
      <c r="G61" s="20">
        <f t="shared" si="3"/>
        <v>0</v>
      </c>
      <c r="H61" s="24"/>
      <c r="I61" s="7"/>
      <c r="J61" s="4"/>
    </row>
    <row r="62" spans="2:10" s="5" customFormat="1" ht="14.4" thickBot="1" x14ac:dyDescent="0.25">
      <c r="B62" s="4"/>
      <c r="C62" s="4"/>
      <c r="D62" s="39"/>
      <c r="E62" s="40"/>
      <c r="F62" s="41"/>
      <c r="G62" s="42">
        <f>F62-E62</f>
        <v>0</v>
      </c>
      <c r="H62" s="43"/>
      <c r="I62" s="45"/>
      <c r="J62" s="4"/>
    </row>
    <row r="63" spans="2:10" s="5" customFormat="1" x14ac:dyDescent="0.2">
      <c r="B63" s="4"/>
      <c r="C63" s="4"/>
      <c r="D63" s="56" t="s">
        <v>23</v>
      </c>
      <c r="E63" s="58"/>
      <c r="F63" s="58"/>
      <c r="G63" s="60">
        <f>G56-SUM(G58:G62)</f>
        <v>0</v>
      </c>
      <c r="H63" s="62">
        <f>IF(G63=0,0,G63/E56)</f>
        <v>0</v>
      </c>
      <c r="I63" s="64" t="str">
        <f>IF(OR(H63&gt;0.15,H63&lt;-0.15),"Further explanation needed","No further explanation needed")</f>
        <v>No further explanation needed</v>
      </c>
      <c r="J63" s="4"/>
    </row>
    <row r="64" spans="2:10" s="5" customFormat="1" ht="10.8" thickBot="1" x14ac:dyDescent="0.25">
      <c r="B64" s="4"/>
      <c r="C64" s="4"/>
      <c r="D64" s="57"/>
      <c r="E64" s="59"/>
      <c r="F64" s="59"/>
      <c r="G64" s="61"/>
      <c r="H64" s="63"/>
      <c r="I64" s="65"/>
      <c r="J64" s="4"/>
    </row>
    <row r="65" spans="2:10" s="5" customFormat="1" x14ac:dyDescent="0.2">
      <c r="B65" s="4"/>
      <c r="C65" s="4"/>
      <c r="D65" s="30"/>
      <c r="E65" s="25"/>
      <c r="F65" s="25"/>
      <c r="G65" s="25"/>
      <c r="H65" s="10"/>
      <c r="I65" s="10"/>
      <c r="J65" s="4"/>
    </row>
    <row r="66" spans="2:10" s="5" customFormat="1" ht="10.8" thickBot="1" x14ac:dyDescent="0.25">
      <c r="B66" s="4"/>
      <c r="C66" s="4"/>
      <c r="D66" s="30"/>
      <c r="E66" s="25"/>
      <c r="F66" s="25"/>
      <c r="G66" s="25"/>
      <c r="H66" s="10"/>
      <c r="I66" s="10"/>
      <c r="J66" s="4"/>
    </row>
    <row r="67" spans="2:10" s="5" customFormat="1" ht="10.199999999999999" customHeight="1" x14ac:dyDescent="0.2">
      <c r="B67" s="4"/>
      <c r="C67" s="4"/>
      <c r="D67" s="66" t="s">
        <v>6</v>
      </c>
      <c r="E67" s="68">
        <v>28670.48</v>
      </c>
      <c r="F67" s="68">
        <v>51778.02</v>
      </c>
      <c r="G67" s="70">
        <f>F67-E67</f>
        <v>23107.539999999997</v>
      </c>
      <c r="H67" s="71">
        <f>G67/E67</f>
        <v>0.80596976402208809</v>
      </c>
      <c r="I67" s="54"/>
      <c r="J67" s="4"/>
    </row>
    <row r="68" spans="2:10" s="5" customFormat="1" ht="10.8" customHeight="1" thickBot="1" x14ac:dyDescent="0.25">
      <c r="B68" s="4"/>
      <c r="C68" s="4"/>
      <c r="D68" s="67"/>
      <c r="E68" s="69"/>
      <c r="F68" s="69"/>
      <c r="G68" s="61"/>
      <c r="H68" s="72"/>
      <c r="I68" s="55"/>
      <c r="J68" s="4"/>
    </row>
    <row r="69" spans="2:10" s="5" customFormat="1" ht="13.8" x14ac:dyDescent="0.2">
      <c r="B69" s="4"/>
      <c r="C69" s="4"/>
      <c r="D69" s="32" t="s">
        <v>47</v>
      </c>
      <c r="E69" s="18">
        <v>5048.76</v>
      </c>
      <c r="F69" s="19">
        <v>3610.26</v>
      </c>
      <c r="G69" s="20">
        <f>F69-E69</f>
        <v>-1438.5</v>
      </c>
      <c r="H69" s="21"/>
      <c r="I69" s="6" t="s">
        <v>51</v>
      </c>
      <c r="J69" s="4"/>
    </row>
    <row r="70" spans="2:10" s="5" customFormat="1" ht="13.8" x14ac:dyDescent="0.2">
      <c r="B70" s="4"/>
      <c r="C70" s="4"/>
      <c r="D70" s="32" t="s">
        <v>63</v>
      </c>
      <c r="E70" s="18">
        <v>5475.43</v>
      </c>
      <c r="F70" s="19">
        <v>4722.84</v>
      </c>
      <c r="G70" s="20">
        <f t="shared" ref="G70:G72" si="4">F70-E70</f>
        <v>-752.59000000000015</v>
      </c>
      <c r="H70" s="21"/>
      <c r="I70" s="6" t="s">
        <v>50</v>
      </c>
      <c r="J70" s="4"/>
    </row>
    <row r="71" spans="2:10" s="5" customFormat="1" ht="13.8" x14ac:dyDescent="0.2">
      <c r="B71" s="4"/>
      <c r="C71" s="4"/>
      <c r="D71" s="32" t="s">
        <v>48</v>
      </c>
      <c r="E71" s="18">
        <v>0</v>
      </c>
      <c r="F71" s="19">
        <v>30332.63</v>
      </c>
      <c r="G71" s="20">
        <f t="shared" si="4"/>
        <v>30332.63</v>
      </c>
      <c r="H71" s="21"/>
      <c r="I71" s="6" t="s">
        <v>49</v>
      </c>
      <c r="J71" s="4"/>
    </row>
    <row r="72" spans="2:10" s="5" customFormat="1" ht="13.8" x14ac:dyDescent="0.2">
      <c r="B72" s="4"/>
      <c r="C72" s="4"/>
      <c r="D72" s="32" t="s">
        <v>52</v>
      </c>
      <c r="E72" s="22">
        <v>9702</v>
      </c>
      <c r="F72" s="23">
        <v>10541.99</v>
      </c>
      <c r="G72" s="20">
        <f t="shared" si="4"/>
        <v>839.98999999999978</v>
      </c>
      <c r="H72" s="24"/>
      <c r="I72" s="7" t="s">
        <v>53</v>
      </c>
      <c r="J72" s="4"/>
    </row>
    <row r="73" spans="2:10" s="5" customFormat="1" ht="14.4" thickBot="1" x14ac:dyDescent="0.25">
      <c r="B73" s="4"/>
      <c r="C73" s="4"/>
      <c r="D73" s="39" t="s">
        <v>54</v>
      </c>
      <c r="E73" s="40">
        <v>4388.54</v>
      </c>
      <c r="F73" s="41">
        <v>2370.3000000000002</v>
      </c>
      <c r="G73" s="42">
        <f>F73-E73</f>
        <v>-2018.2399999999998</v>
      </c>
      <c r="H73" s="43"/>
      <c r="I73" s="44"/>
      <c r="J73" s="4"/>
    </row>
    <row r="74" spans="2:10" s="5" customFormat="1" ht="9.6" customHeight="1" x14ac:dyDescent="0.2">
      <c r="B74" s="4"/>
      <c r="C74" s="4"/>
      <c r="D74" s="56" t="s">
        <v>24</v>
      </c>
      <c r="E74" s="58"/>
      <c r="F74" s="58"/>
      <c r="G74" s="60">
        <f>G67-SUM(G69:G73)</f>
        <v>-3855.7500000000036</v>
      </c>
      <c r="H74" s="62">
        <f>IF(G74=0,0,G74/E67)</f>
        <v>-0.13448501734187931</v>
      </c>
      <c r="I74" s="64" t="str">
        <f>IF(OR(H74&gt;0.15,H74&lt;-0.15),"Further explanation needed","No further explanation needed")</f>
        <v>No further explanation needed</v>
      </c>
      <c r="J74" s="4"/>
    </row>
    <row r="75" spans="2:10" s="5" customFormat="1" ht="9.6" customHeight="1" thickBot="1" x14ac:dyDescent="0.25">
      <c r="B75" s="4"/>
      <c r="C75" s="4"/>
      <c r="D75" s="57"/>
      <c r="E75" s="59"/>
      <c r="F75" s="59"/>
      <c r="G75" s="61"/>
      <c r="H75" s="63"/>
      <c r="I75" s="65"/>
      <c r="J75" s="4"/>
    </row>
    <row r="76" spans="2:10" s="5" customFormat="1" ht="14.4" x14ac:dyDescent="0.2">
      <c r="B76" s="4"/>
      <c r="C76" s="4"/>
      <c r="D76" s="26" t="s">
        <v>28</v>
      </c>
      <c r="E76" s="27"/>
      <c r="F76" s="27"/>
      <c r="G76" s="27"/>
      <c r="H76" s="28"/>
      <c r="I76" s="29"/>
      <c r="J76" s="4"/>
    </row>
    <row r="77" spans="2:10" s="5" customFormat="1" x14ac:dyDescent="0.2">
      <c r="B77" s="4"/>
      <c r="C77" s="4"/>
      <c r="D77" s="30"/>
      <c r="E77" s="25"/>
      <c r="F77" s="25"/>
      <c r="G77" s="25"/>
      <c r="H77" s="10"/>
      <c r="I77" s="30"/>
      <c r="J77" s="4"/>
    </row>
    <row r="78" spans="2:10" s="5" customFormat="1" ht="10.8" thickBot="1" x14ac:dyDescent="0.25">
      <c r="B78" s="4"/>
      <c r="C78" s="4"/>
      <c r="D78" s="30"/>
      <c r="E78" s="25"/>
      <c r="F78" s="25"/>
      <c r="G78" s="25"/>
      <c r="H78" s="10"/>
      <c r="I78" s="30"/>
      <c r="J78" s="4"/>
    </row>
    <row r="79" spans="2:10" s="5" customFormat="1" ht="10.199999999999999" customHeight="1" x14ac:dyDescent="0.2">
      <c r="B79" s="4"/>
      <c r="C79" s="4"/>
      <c r="D79" s="66" t="s">
        <v>7</v>
      </c>
      <c r="E79" s="68">
        <v>371083</v>
      </c>
      <c r="F79" s="68">
        <v>401096.91</v>
      </c>
      <c r="G79" s="70">
        <f>F79-E79</f>
        <v>30013.909999999974</v>
      </c>
      <c r="H79" s="71">
        <f>G79/E79</f>
        <v>8.08819320744954E-2</v>
      </c>
      <c r="I79" s="54"/>
      <c r="J79" s="4"/>
    </row>
    <row r="80" spans="2:10" s="5" customFormat="1" ht="10.8" customHeight="1" thickBot="1" x14ac:dyDescent="0.25">
      <c r="B80" s="4"/>
      <c r="C80" s="4"/>
      <c r="D80" s="67"/>
      <c r="E80" s="69"/>
      <c r="F80" s="69"/>
      <c r="G80" s="61"/>
      <c r="H80" s="72"/>
      <c r="I80" s="55"/>
      <c r="J80" s="4"/>
    </row>
    <row r="81" spans="2:10" s="5" customFormat="1" ht="14.4" thickBot="1" x14ac:dyDescent="0.25">
      <c r="B81" s="4"/>
      <c r="C81" s="4"/>
      <c r="D81" s="33" t="s">
        <v>65</v>
      </c>
      <c r="E81" s="34">
        <v>0</v>
      </c>
      <c r="F81" s="35">
        <v>26590.959999999999</v>
      </c>
      <c r="G81" s="36">
        <f>F81-E81</f>
        <v>26590.959999999999</v>
      </c>
      <c r="H81" s="37"/>
      <c r="I81" s="53"/>
      <c r="J81" s="4"/>
    </row>
    <row r="82" spans="2:10" s="5" customFormat="1" ht="14.4" thickBot="1" x14ac:dyDescent="0.25">
      <c r="B82" s="4"/>
      <c r="C82" s="4"/>
      <c r="D82" s="32" t="s">
        <v>67</v>
      </c>
      <c r="E82" s="18">
        <v>0</v>
      </c>
      <c r="F82" s="23">
        <v>474.95</v>
      </c>
      <c r="G82" s="36">
        <f t="shared" ref="G82:G87" si="5">F82-E82</f>
        <v>474.95</v>
      </c>
      <c r="H82" s="21"/>
      <c r="I82" s="7"/>
      <c r="J82" s="4"/>
    </row>
    <row r="83" spans="2:10" s="5" customFormat="1" ht="14.4" thickBot="1" x14ac:dyDescent="0.25">
      <c r="B83" s="4"/>
      <c r="C83" s="4"/>
      <c r="D83" s="32" t="s">
        <v>64</v>
      </c>
      <c r="E83" s="18">
        <v>0</v>
      </c>
      <c r="F83" s="23">
        <v>2050</v>
      </c>
      <c r="G83" s="36">
        <f t="shared" si="5"/>
        <v>2050</v>
      </c>
      <c r="H83" s="21"/>
      <c r="I83" s="7"/>
      <c r="J83" s="4"/>
    </row>
    <row r="84" spans="2:10" s="5" customFormat="1" ht="14.4" thickBot="1" x14ac:dyDescent="0.3">
      <c r="B84" s="4"/>
      <c r="C84" s="4"/>
      <c r="D84" s="86" t="s">
        <v>68</v>
      </c>
      <c r="E84" s="22"/>
      <c r="F84" s="23">
        <v>3655</v>
      </c>
      <c r="G84" s="36">
        <f t="shared" si="5"/>
        <v>3655</v>
      </c>
      <c r="H84" s="24"/>
      <c r="I84" s="7"/>
      <c r="J84" s="4"/>
    </row>
    <row r="85" spans="2:10" s="5" customFormat="1" ht="28.2" thickBot="1" x14ac:dyDescent="0.25">
      <c r="B85" s="4"/>
      <c r="C85" s="4"/>
      <c r="D85" s="32" t="s">
        <v>66</v>
      </c>
      <c r="E85" s="40"/>
      <c r="F85" s="46">
        <v>-2757</v>
      </c>
      <c r="G85" s="36">
        <f t="shared" si="5"/>
        <v>-2757</v>
      </c>
      <c r="H85" s="43"/>
      <c r="I85" s="44" t="s">
        <v>69</v>
      </c>
      <c r="J85" s="4"/>
    </row>
    <row r="86" spans="2:10" s="5" customFormat="1" ht="9.6" customHeight="1" thickBot="1" x14ac:dyDescent="0.25">
      <c r="B86" s="4"/>
      <c r="C86" s="4"/>
      <c r="D86" s="56" t="s">
        <v>25</v>
      </c>
      <c r="E86" s="58"/>
      <c r="F86" s="58"/>
      <c r="G86" s="36">
        <f t="shared" si="5"/>
        <v>0</v>
      </c>
      <c r="H86" s="62">
        <f>IF(G86=0,0,G86/E79)</f>
        <v>0</v>
      </c>
      <c r="I86" s="64" t="str">
        <f>IF(OR(H86&gt;0,H86&lt;0),"Further explanation needed","No further explanation needed")</f>
        <v>No further explanation needed</v>
      </c>
      <c r="J86" s="4"/>
    </row>
    <row r="87" spans="2:10" s="5" customFormat="1" ht="9.6" customHeight="1" thickBot="1" x14ac:dyDescent="0.25">
      <c r="B87" s="4"/>
      <c r="C87" s="4"/>
      <c r="D87" s="57"/>
      <c r="E87" s="59"/>
      <c r="F87" s="59"/>
      <c r="G87" s="36">
        <f t="shared" si="5"/>
        <v>0</v>
      </c>
      <c r="H87" s="63"/>
      <c r="I87" s="65"/>
      <c r="J87" s="4"/>
    </row>
    <row r="88" spans="2:10" s="5" customFormat="1" x14ac:dyDescent="0.2">
      <c r="B88" s="4"/>
      <c r="C88" s="4"/>
      <c r="D88" s="30"/>
      <c r="E88" s="25"/>
      <c r="F88" s="25"/>
      <c r="G88" s="25"/>
      <c r="H88" s="10"/>
      <c r="I88" s="30"/>
      <c r="J88" s="4"/>
    </row>
    <row r="89" spans="2:10" s="5" customFormat="1" ht="10.8" thickBot="1" x14ac:dyDescent="0.25">
      <c r="B89" s="4"/>
      <c r="C89" s="4"/>
      <c r="D89" s="30"/>
      <c r="E89" s="25"/>
      <c r="F89" s="25"/>
      <c r="G89" s="25"/>
      <c r="H89" s="10"/>
      <c r="I89" s="30"/>
      <c r="J89" s="4"/>
    </row>
    <row r="90" spans="2:10" s="5" customFormat="1" ht="10.199999999999999" customHeight="1" x14ac:dyDescent="0.2">
      <c r="B90" s="4"/>
      <c r="C90" s="4"/>
      <c r="D90" s="66" t="s">
        <v>8</v>
      </c>
      <c r="E90" s="68">
        <v>162732</v>
      </c>
      <c r="F90" s="68">
        <v>157565.21</v>
      </c>
      <c r="G90" s="70">
        <f>F90-E90</f>
        <v>-5166.7900000000081</v>
      </c>
      <c r="H90" s="71">
        <f>G90/E90</f>
        <v>-3.1750301108571195E-2</v>
      </c>
      <c r="I90" s="54"/>
      <c r="J90" s="4"/>
    </row>
    <row r="91" spans="2:10" s="5" customFormat="1" ht="10.8" customHeight="1" thickBot="1" x14ac:dyDescent="0.25">
      <c r="B91" s="4"/>
      <c r="C91" s="4"/>
      <c r="D91" s="67"/>
      <c r="E91" s="69"/>
      <c r="F91" s="69"/>
      <c r="G91" s="61"/>
      <c r="H91" s="72"/>
      <c r="I91" s="55"/>
      <c r="J91" s="4"/>
    </row>
    <row r="92" spans="2:10" s="5" customFormat="1" ht="13.8" x14ac:dyDescent="0.2">
      <c r="B92" s="4"/>
      <c r="C92" s="4"/>
      <c r="D92" s="33"/>
      <c r="E92" s="34"/>
      <c r="F92" s="35"/>
      <c r="G92" s="36">
        <f>F92-E92</f>
        <v>0</v>
      </c>
      <c r="H92" s="37"/>
      <c r="I92" s="38"/>
      <c r="J92" s="4"/>
    </row>
    <row r="93" spans="2:10" s="5" customFormat="1" ht="13.8" x14ac:dyDescent="0.2">
      <c r="B93" s="4"/>
      <c r="C93" s="4"/>
      <c r="D93" s="32"/>
      <c r="E93" s="18"/>
      <c r="F93" s="19"/>
      <c r="G93" s="20">
        <f t="shared" ref="G93:G95" si="6">F93-E93</f>
        <v>0</v>
      </c>
      <c r="H93" s="21"/>
      <c r="I93" s="6"/>
      <c r="J93" s="4"/>
    </row>
    <row r="94" spans="2:10" s="5" customFormat="1" ht="13.8" x14ac:dyDescent="0.2">
      <c r="B94" s="4"/>
      <c r="C94" s="4"/>
      <c r="D94" s="32"/>
      <c r="E94" s="18"/>
      <c r="F94" s="19"/>
      <c r="G94" s="20">
        <f t="shared" si="6"/>
        <v>0</v>
      </c>
      <c r="H94" s="21"/>
      <c r="I94" s="6"/>
      <c r="J94" s="4"/>
    </row>
    <row r="95" spans="2:10" s="5" customFormat="1" ht="13.8" x14ac:dyDescent="0.2">
      <c r="B95" s="4"/>
      <c r="C95" s="4"/>
      <c r="D95" s="32"/>
      <c r="E95" s="22"/>
      <c r="F95" s="23"/>
      <c r="G95" s="20">
        <f t="shared" si="6"/>
        <v>0</v>
      </c>
      <c r="H95" s="24"/>
      <c r="I95" s="7"/>
      <c r="J95" s="4"/>
    </row>
    <row r="96" spans="2:10" s="5" customFormat="1" ht="14.4" thickBot="1" x14ac:dyDescent="0.25">
      <c r="B96" s="4"/>
      <c r="C96" s="4"/>
      <c r="D96" s="39"/>
      <c r="E96" s="40"/>
      <c r="F96" s="41"/>
      <c r="G96" s="42">
        <f>F96-E96</f>
        <v>0</v>
      </c>
      <c r="H96" s="43"/>
      <c r="I96" s="44"/>
      <c r="J96" s="4"/>
    </row>
    <row r="97" spans="2:10" s="5" customFormat="1" x14ac:dyDescent="0.2">
      <c r="B97" s="4"/>
      <c r="C97" s="4"/>
      <c r="D97" s="56" t="s">
        <v>26</v>
      </c>
      <c r="E97" s="58"/>
      <c r="F97" s="58"/>
      <c r="G97" s="60">
        <f>G90-SUM(G92:G96)</f>
        <v>-5166.7900000000081</v>
      </c>
      <c r="H97" s="62">
        <f>IF(G97=0,0,G97/E90)</f>
        <v>-3.1750301108571195E-2</v>
      </c>
      <c r="I97" s="64" t="str">
        <f>IF(OR(H97&gt;0.15,H97&lt;-0.15),"Further explanation needed","No further explanation needed")</f>
        <v>No further explanation needed</v>
      </c>
      <c r="J97" s="4"/>
    </row>
    <row r="98" spans="2:10" s="5" customFormat="1" ht="10.8" thickBot="1" x14ac:dyDescent="0.25">
      <c r="B98" s="4"/>
      <c r="C98" s="4"/>
      <c r="D98" s="57"/>
      <c r="E98" s="59"/>
      <c r="F98" s="59"/>
      <c r="G98" s="61"/>
      <c r="H98" s="63"/>
      <c r="I98" s="65"/>
      <c r="J98" s="4"/>
    </row>
    <row r="99" spans="2:10" s="5" customFormat="1" x14ac:dyDescent="0.2">
      <c r="B99" s="4"/>
      <c r="C99" s="4"/>
      <c r="D99" s="10"/>
      <c r="E99" s="10"/>
      <c r="F99" s="10"/>
      <c r="G99" s="10"/>
      <c r="H99" s="10"/>
      <c r="I99" s="10"/>
      <c r="J99" s="4"/>
    </row>
    <row r="100" spans="2:10" x14ac:dyDescent="0.2">
      <c r="B100" s="1"/>
      <c r="C100" s="1"/>
      <c r="D100" s="8"/>
      <c r="E100" s="8"/>
      <c r="F100" s="8"/>
      <c r="G100" s="8"/>
      <c r="H100" s="8"/>
      <c r="I100" s="8"/>
      <c r="J100" s="1"/>
    </row>
    <row r="101" spans="2:10" x14ac:dyDescent="0.2">
      <c r="B101" s="1"/>
      <c r="C101" s="1"/>
      <c r="D101" s="8"/>
      <c r="E101" s="8"/>
      <c r="F101" s="8"/>
      <c r="G101" s="8"/>
      <c r="H101" s="8"/>
      <c r="I101" s="8"/>
      <c r="J101" s="1"/>
    </row>
    <row r="102" spans="2:10" x14ac:dyDescent="0.2">
      <c r="B102" s="1"/>
      <c r="C102" s="1"/>
      <c r="D102" s="8"/>
      <c r="E102" s="8"/>
      <c r="F102" s="8"/>
      <c r="G102" s="8"/>
      <c r="H102" s="8"/>
      <c r="I102" s="8"/>
      <c r="J102" s="1"/>
    </row>
    <row r="103" spans="2:10" x14ac:dyDescent="0.2">
      <c r="B103" s="1"/>
      <c r="C103" s="3"/>
      <c r="D103" s="9"/>
      <c r="E103" s="9"/>
      <c r="F103" s="9"/>
      <c r="G103" s="9"/>
      <c r="H103" s="9"/>
      <c r="I103" s="9"/>
      <c r="J103" s="3"/>
    </row>
    <row r="104" spans="2:10" x14ac:dyDescent="0.2">
      <c r="B104" s="1"/>
      <c r="C104" s="73" t="s">
        <v>18</v>
      </c>
      <c r="D104" s="74"/>
      <c r="E104" s="74"/>
      <c r="F104" s="74"/>
      <c r="G104" s="74"/>
      <c r="H104" s="74"/>
      <c r="I104" s="74"/>
      <c r="J104" s="74"/>
    </row>
    <row r="105" spans="2:10" x14ac:dyDescent="0.2">
      <c r="B105" s="1"/>
      <c r="C105" s="1"/>
      <c r="D105" s="8"/>
      <c r="E105" s="8"/>
      <c r="F105" s="8"/>
      <c r="G105" s="8"/>
      <c r="H105" s="8"/>
      <c r="I105" s="8"/>
      <c r="J105" s="1"/>
    </row>
    <row r="106" spans="2:10" x14ac:dyDescent="0.2">
      <c r="B106" s="1"/>
      <c r="C106" s="1"/>
      <c r="D106" s="8"/>
      <c r="E106" s="8"/>
      <c r="F106" s="8"/>
      <c r="G106" s="8"/>
      <c r="H106" s="8"/>
      <c r="I106" s="8"/>
      <c r="J106" s="1"/>
    </row>
    <row r="121" spans="8:8" x14ac:dyDescent="0.2">
      <c r="H121" s="11" t="s">
        <v>29</v>
      </c>
    </row>
  </sheetData>
  <sheetProtection selectLockedCells="1"/>
  <mergeCells count="92">
    <mergeCell ref="I97:I98"/>
    <mergeCell ref="D90:D91"/>
    <mergeCell ref="E90:E91"/>
    <mergeCell ref="F90:F91"/>
    <mergeCell ref="G90:G91"/>
    <mergeCell ref="H90:H91"/>
    <mergeCell ref="I90:I91"/>
    <mergeCell ref="D97:D98"/>
    <mergeCell ref="E97:E98"/>
    <mergeCell ref="F97:F98"/>
    <mergeCell ref="G97:G98"/>
    <mergeCell ref="H97:H98"/>
    <mergeCell ref="I79:I80"/>
    <mergeCell ref="D86:D87"/>
    <mergeCell ref="E86:E87"/>
    <mergeCell ref="F86:F87"/>
    <mergeCell ref="H86:H87"/>
    <mergeCell ref="I86:I87"/>
    <mergeCell ref="D79:D80"/>
    <mergeCell ref="E79:E80"/>
    <mergeCell ref="F79:F80"/>
    <mergeCell ref="G79:G80"/>
    <mergeCell ref="H79:H80"/>
    <mergeCell ref="I67:I68"/>
    <mergeCell ref="D74:D75"/>
    <mergeCell ref="E74:E75"/>
    <mergeCell ref="F74:F75"/>
    <mergeCell ref="G74:G75"/>
    <mergeCell ref="H74:H75"/>
    <mergeCell ref="I74:I75"/>
    <mergeCell ref="D67:D68"/>
    <mergeCell ref="E67:E68"/>
    <mergeCell ref="F67:F68"/>
    <mergeCell ref="G67:G68"/>
    <mergeCell ref="H67:H68"/>
    <mergeCell ref="I63:I64"/>
    <mergeCell ref="D56:D57"/>
    <mergeCell ref="E56:E57"/>
    <mergeCell ref="F56:F57"/>
    <mergeCell ref="G56:G57"/>
    <mergeCell ref="H56:H57"/>
    <mergeCell ref="I56:I57"/>
    <mergeCell ref="D63:D64"/>
    <mergeCell ref="E63:E64"/>
    <mergeCell ref="F63:F64"/>
    <mergeCell ref="G63:G64"/>
    <mergeCell ref="H63:H64"/>
    <mergeCell ref="C104:J104"/>
    <mergeCell ref="D11:F11"/>
    <mergeCell ref="D14:I15"/>
    <mergeCell ref="D28:D29"/>
    <mergeCell ref="E28:E29"/>
    <mergeCell ref="G28:G29"/>
    <mergeCell ref="H28:H29"/>
    <mergeCell ref="I28:I29"/>
    <mergeCell ref="F28:F29"/>
    <mergeCell ref="D19:D20"/>
    <mergeCell ref="E19:E20"/>
    <mergeCell ref="F19:F20"/>
    <mergeCell ref="G19:G20"/>
    <mergeCell ref="H19:H20"/>
    <mergeCell ref="I19:I20"/>
    <mergeCell ref="D21:D22"/>
    <mergeCell ref="E21:E22"/>
    <mergeCell ref="H21:H22"/>
    <mergeCell ref="G21:G22"/>
    <mergeCell ref="F21:F22"/>
    <mergeCell ref="I21:I22"/>
    <mergeCell ref="I41:I42"/>
    <mergeCell ref="D32:D33"/>
    <mergeCell ref="E32:E33"/>
    <mergeCell ref="F32:F33"/>
    <mergeCell ref="G32:G33"/>
    <mergeCell ref="H32:H33"/>
    <mergeCell ref="I32:I33"/>
    <mergeCell ref="D41:D42"/>
    <mergeCell ref="E41:E42"/>
    <mergeCell ref="F41:F42"/>
    <mergeCell ref="G41:G42"/>
    <mergeCell ref="H41:H42"/>
    <mergeCell ref="I45:I46"/>
    <mergeCell ref="D52:D53"/>
    <mergeCell ref="E52:E53"/>
    <mergeCell ref="F52:F53"/>
    <mergeCell ref="G52:G53"/>
    <mergeCell ref="H52:H53"/>
    <mergeCell ref="I52:I53"/>
    <mergeCell ref="D45:D46"/>
    <mergeCell ref="E45:E46"/>
    <mergeCell ref="F45:F46"/>
    <mergeCell ref="G45:G46"/>
    <mergeCell ref="H45:H46"/>
  </mergeCells>
  <conditionalFormatting sqref="H21">
    <cfRule type="cellIs" dxfId="41" priority="140" operator="greaterThan">
      <formula>0.15</formula>
    </cfRule>
    <cfRule type="cellIs" dxfId="40" priority="139" operator="lessThan">
      <formula>-0.15</formula>
    </cfRule>
    <cfRule type="cellIs" dxfId="39" priority="138" operator="between">
      <formula>-0.15</formula>
      <formula>0.15</formula>
    </cfRule>
  </conditionalFormatting>
  <conditionalFormatting sqref="H28">
    <cfRule type="cellIs" dxfId="38" priority="142" operator="lessThan">
      <formula>-0.15</formula>
    </cfRule>
    <cfRule type="cellIs" dxfId="37" priority="141" operator="between">
      <formula>-0.15</formula>
      <formula>0.15</formula>
    </cfRule>
    <cfRule type="cellIs" dxfId="36" priority="143" operator="greaterThan">
      <formula>0.15</formula>
    </cfRule>
  </conditionalFormatting>
  <conditionalFormatting sqref="H32">
    <cfRule type="cellIs" dxfId="35" priority="35" operator="lessThan">
      <formula>-0.15</formula>
    </cfRule>
    <cfRule type="cellIs" dxfId="34" priority="36" operator="greaterThan">
      <formula>0.15</formula>
    </cfRule>
    <cfRule type="cellIs" dxfId="33" priority="34" operator="between">
      <formula>-0.15</formula>
      <formula>0.15</formula>
    </cfRule>
  </conditionalFormatting>
  <conditionalFormatting sqref="H41">
    <cfRule type="cellIs" dxfId="32" priority="39" operator="greaterThan">
      <formula>0.15</formula>
    </cfRule>
    <cfRule type="cellIs" dxfId="31" priority="38" operator="lessThan">
      <formula>-0.15</formula>
    </cfRule>
    <cfRule type="cellIs" dxfId="30" priority="37" operator="between">
      <formula>-0.15</formula>
      <formula>0.15</formula>
    </cfRule>
  </conditionalFormatting>
  <conditionalFormatting sqref="H45">
    <cfRule type="cellIs" dxfId="29" priority="33" operator="greaterThan">
      <formula>0.15</formula>
    </cfRule>
    <cfRule type="cellIs" dxfId="28" priority="32" operator="lessThan">
      <formula>-0.15</formula>
    </cfRule>
    <cfRule type="cellIs" dxfId="27" priority="31" operator="between">
      <formula>-0.15</formula>
      <formula>0.15</formula>
    </cfRule>
  </conditionalFormatting>
  <conditionalFormatting sqref="H52">
    <cfRule type="cellIs" dxfId="26" priority="29" operator="lessThan">
      <formula>-0.15</formula>
    </cfRule>
    <cfRule type="cellIs" dxfId="25" priority="30" operator="greaterThan">
      <formula>0.15</formula>
    </cfRule>
    <cfRule type="cellIs" dxfId="24" priority="28" operator="between">
      <formula>-0.15</formula>
      <formula>0.15</formula>
    </cfRule>
  </conditionalFormatting>
  <conditionalFormatting sqref="H56">
    <cfRule type="cellIs" dxfId="23" priority="19" operator="between">
      <formula>-0.15</formula>
      <formula>0.15</formula>
    </cfRule>
    <cfRule type="cellIs" dxfId="22" priority="20" operator="lessThan">
      <formula>-0.15</formula>
    </cfRule>
    <cfRule type="cellIs" dxfId="21" priority="21" operator="greaterThan">
      <formula>0.15</formula>
    </cfRule>
  </conditionalFormatting>
  <conditionalFormatting sqref="H63">
    <cfRule type="cellIs" dxfId="20" priority="22" operator="between">
      <formula>-0.15</formula>
      <formula>0.15</formula>
    </cfRule>
    <cfRule type="cellIs" dxfId="19" priority="23" operator="lessThan">
      <formula>-0.15</formula>
    </cfRule>
    <cfRule type="cellIs" dxfId="18" priority="24" operator="greaterThan">
      <formula>0.15</formula>
    </cfRule>
  </conditionalFormatting>
  <conditionalFormatting sqref="H67">
    <cfRule type="cellIs" dxfId="17" priority="18" operator="greaterThan">
      <formula>0.15</formula>
    </cfRule>
    <cfRule type="cellIs" dxfId="16" priority="16" operator="between">
      <formula>-0.15</formula>
      <formula>0.15</formula>
    </cfRule>
    <cfRule type="cellIs" dxfId="15" priority="17" operator="lessThan">
      <formula>-0.15</formula>
    </cfRule>
  </conditionalFormatting>
  <conditionalFormatting sqref="H74">
    <cfRule type="cellIs" dxfId="14" priority="15" operator="greaterThan">
      <formula>0.15</formula>
    </cfRule>
    <cfRule type="cellIs" dxfId="13" priority="14" operator="lessThan">
      <formula>-0.15</formula>
    </cfRule>
    <cfRule type="cellIs" dxfId="12" priority="13" operator="between">
      <formula>-0.15</formula>
      <formula>0.15</formula>
    </cfRule>
  </conditionalFormatting>
  <conditionalFormatting sqref="H79">
    <cfRule type="cellIs" dxfId="11" priority="12" operator="greaterThan">
      <formula>0.15</formula>
    </cfRule>
    <cfRule type="cellIs" dxfId="10" priority="10" operator="between">
      <formula>-0.15</formula>
      <formula>0.15</formula>
    </cfRule>
    <cfRule type="cellIs" dxfId="9" priority="11" operator="lessThan">
      <formula>-0.15</formula>
    </cfRule>
  </conditionalFormatting>
  <conditionalFormatting sqref="H86">
    <cfRule type="cellIs" dxfId="8" priority="9" operator="greaterThan">
      <formula>0.15</formula>
    </cfRule>
    <cfRule type="cellIs" dxfId="7" priority="8" operator="lessThan">
      <formula>-0.15</formula>
    </cfRule>
    <cfRule type="cellIs" dxfId="6" priority="7" operator="between">
      <formula>-0.15</formula>
      <formula>0.15</formula>
    </cfRule>
  </conditionalFormatting>
  <conditionalFormatting sqref="H90">
    <cfRule type="cellIs" dxfId="5" priority="1" operator="between">
      <formula>-0.15</formula>
      <formula>0.15</formula>
    </cfRule>
    <cfRule type="cellIs" dxfId="4" priority="3" operator="greaterThan">
      <formula>0.15</formula>
    </cfRule>
    <cfRule type="cellIs" dxfId="3" priority="2" operator="lessThan">
      <formula>-0.15</formula>
    </cfRule>
  </conditionalFormatting>
  <conditionalFormatting sqref="H97">
    <cfRule type="cellIs" dxfId="2" priority="6" operator="greaterThan">
      <formula>0.15</formula>
    </cfRule>
    <cfRule type="cellIs" dxfId="1" priority="5" operator="lessThan">
      <formula>-0.15</formula>
    </cfRule>
    <cfRule type="cellIs" dxfId="0" priority="4" operator="between">
      <formula>-0.15</formula>
      <formula>0.15</formula>
    </cfRule>
  </conditionalFormatting>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Significant variances</vt:lpstr>
    </vt:vector>
  </TitlesOfParts>
  <Manager/>
  <Company>CPC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Chestfield</dc:creator>
  <cp:keywords/>
  <dc:description/>
  <cp:lastModifiedBy>Denise Wheat</cp:lastModifiedBy>
  <cp:revision/>
  <dcterms:created xsi:type="dcterms:W3CDTF">2010-09-20T17:54:47Z</dcterms:created>
  <dcterms:modified xsi:type="dcterms:W3CDTF">2026-09-09T12:14:56Z</dcterms:modified>
  <cp:category/>
  <cp:contentStatus/>
</cp:coreProperties>
</file>